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000" windowHeight="9675"/>
  </bookViews>
  <sheets>
    <sheet name="培养方案" sheetId="1" r:id="rId1"/>
    <sheet name="培养方案课程信息统计" sheetId="2" r:id="rId2"/>
  </sheets>
  <definedNames>
    <definedName name="_xlnm._FilterDatabase" localSheetId="0" hidden="1">培养方案!$A$1:$P$18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2"/>
  <c r="H19"/>
  <c r="F19"/>
  <c r="D19"/>
  <c r="B19"/>
  <c r="J18"/>
  <c r="H18"/>
  <c r="F18"/>
  <c r="D18"/>
  <c r="B18"/>
  <c r="J17"/>
  <c r="H17"/>
  <c r="F17"/>
  <c r="D17"/>
  <c r="B17"/>
  <c r="J16"/>
  <c r="H16"/>
  <c r="F16"/>
  <c r="D16"/>
  <c r="B16"/>
  <c r="J15"/>
  <c r="H15"/>
  <c r="F15"/>
  <c r="D15"/>
  <c r="B15"/>
  <c r="J14"/>
  <c r="H14"/>
  <c r="F14"/>
  <c r="D14"/>
  <c r="B14"/>
  <c r="J13"/>
  <c r="H13"/>
  <c r="F13"/>
  <c r="D13"/>
  <c r="B13"/>
  <c r="J10"/>
  <c r="H10"/>
  <c r="F10"/>
  <c r="D10"/>
  <c r="B10"/>
  <c r="J9"/>
  <c r="H9"/>
  <c r="F9"/>
  <c r="D9"/>
  <c r="B9"/>
  <c r="J8"/>
  <c r="H8"/>
  <c r="I8" s="1"/>
  <c r="F8"/>
  <c r="D8"/>
  <c r="B8"/>
  <c r="J7"/>
  <c r="H7"/>
  <c r="F7"/>
  <c r="D7"/>
  <c r="B7"/>
  <c r="J6"/>
  <c r="H6"/>
  <c r="F6"/>
  <c r="D6"/>
  <c r="B6"/>
  <c r="J5"/>
  <c r="H5"/>
  <c r="F5"/>
  <c r="D5"/>
  <c r="B5"/>
  <c r="J4"/>
  <c r="H4"/>
  <c r="F4"/>
  <c r="D4"/>
  <c r="B4"/>
  <c r="C4" s="1"/>
  <c r="K4" l="1"/>
  <c r="G4"/>
  <c r="E4"/>
  <c r="E8"/>
  <c r="I10"/>
  <c r="K5"/>
  <c r="I5"/>
  <c r="C8"/>
  <c r="G10"/>
  <c r="G5"/>
  <c r="K7"/>
  <c r="E10"/>
  <c r="E5"/>
  <c r="I7"/>
  <c r="C10"/>
  <c r="G7"/>
  <c r="C5"/>
  <c r="E7"/>
  <c r="I9"/>
  <c r="I4"/>
  <c r="C7"/>
  <c r="G9"/>
  <c r="K6"/>
  <c r="E9"/>
  <c r="I6"/>
  <c r="C9"/>
  <c r="G6"/>
  <c r="K8"/>
  <c r="E6"/>
  <c r="C6"/>
  <c r="G8"/>
  <c r="K10"/>
  <c r="K9"/>
</calcChain>
</file>

<file path=xl/sharedStrings.xml><?xml version="1.0" encoding="utf-8"?>
<sst xmlns="http://schemas.openxmlformats.org/spreadsheetml/2006/main" count="532" uniqueCount="217">
  <si>
    <t>培养方案</t>
  </si>
  <si>
    <t>序号</t>
  </si>
  <si>
    <t>课程代码</t>
  </si>
  <si>
    <t>课程名称</t>
  </si>
  <si>
    <t>授课语言</t>
  </si>
  <si>
    <t>课时数</t>
  </si>
  <si>
    <t>课程性质</t>
  </si>
  <si>
    <t>课程类型</t>
  </si>
  <si>
    <t>课程来源</t>
  </si>
  <si>
    <t>考核方式</t>
  </si>
  <si>
    <t>授课教师姓名</t>
  </si>
  <si>
    <t>教材名称</t>
  </si>
  <si>
    <t>教材使用语言</t>
  </si>
  <si>
    <t>作者</t>
  </si>
  <si>
    <t>出版社</t>
  </si>
  <si>
    <t>出版时间</t>
  </si>
  <si>
    <t>备注</t>
  </si>
  <si>
    <t>军事理论</t>
  </si>
  <si>
    <t>中文</t>
  </si>
  <si>
    <t>实践课</t>
  </si>
  <si>
    <t>必修课</t>
  </si>
  <si>
    <t>中方开设课程</t>
  </si>
  <si>
    <t>考查</t>
  </si>
  <si>
    <t>刘静静</t>
  </si>
  <si>
    <t>《大学生军事理论课教程》</t>
  </si>
  <si>
    <t>覃磊</t>
  </si>
  <si>
    <t>中南大学出版社</t>
  </si>
  <si>
    <t>2019年01月</t>
  </si>
  <si>
    <t>思想道德与法制</t>
  </si>
  <si>
    <t>公共基础课</t>
  </si>
  <si>
    <t>谢亚超</t>
  </si>
  <si>
    <t>《思想道德修养与法律基础》</t>
  </si>
  <si>
    <t>编写组</t>
  </si>
  <si>
    <t>高等教育出版社</t>
  </si>
  <si>
    <t xml:space="preserve">  2018年02月</t>
  </si>
  <si>
    <t>毛泽东思想和中国特色社会主义理论</t>
  </si>
  <si>
    <t>王茹</t>
  </si>
  <si>
    <t>《毛泽东思想和中国特色社会主义理论体系概论》</t>
  </si>
  <si>
    <t>大学生心理健康教育</t>
  </si>
  <si>
    <t>梁梦培</t>
  </si>
  <si>
    <t>《大学生心理健康教育》</t>
  </si>
  <si>
    <t>张士君</t>
  </si>
  <si>
    <t>同济大学出版社</t>
  </si>
  <si>
    <t xml:space="preserve">  2020年08月</t>
  </si>
  <si>
    <t>大学生职业发展与
就业指导</t>
  </si>
  <si>
    <t>郭雨</t>
  </si>
  <si>
    <t>《大学生就业创业新编教程》</t>
  </si>
  <si>
    <t>张士君、齐只森</t>
  </si>
  <si>
    <t>北京出版社</t>
  </si>
  <si>
    <t>社会主义核心价值观</t>
  </si>
  <si>
    <t>选修课</t>
  </si>
  <si>
    <t>杨龙</t>
  </si>
  <si>
    <t>社会主义核心价值观教育读本</t>
  </si>
  <si>
    <t>张大凯</t>
  </si>
  <si>
    <t>江苏大学出版社</t>
  </si>
  <si>
    <t>0810004</t>
  </si>
  <si>
    <t>影视鉴赏</t>
  </si>
  <si>
    <t>《影视鉴赏》</t>
  </si>
  <si>
    <t>涂晓</t>
  </si>
  <si>
    <t>上海交通大学出版社</t>
  </si>
  <si>
    <t>中华传统文化之文学瑰宝</t>
  </si>
  <si>
    <t>《中华优秀传统文化》</t>
  </si>
  <si>
    <t>范业赞</t>
  </si>
  <si>
    <t>中国人民大学出版社</t>
  </si>
  <si>
    <t>创新创业基础</t>
  </si>
  <si>
    <t>文学欣赏</t>
  </si>
  <si>
    <t>考试</t>
  </si>
  <si>
    <t>张怡雅</t>
  </si>
  <si>
    <t>《文学欣赏》</t>
  </si>
  <si>
    <t>崔为英</t>
  </si>
  <si>
    <t>江苏大学</t>
  </si>
  <si>
    <r>
      <rPr>
        <sz val="12"/>
        <rFont val="宋体"/>
        <charset val="134"/>
      </rPr>
      <t>高等数学</t>
    </r>
    <r>
      <rPr>
        <sz val="12"/>
        <rFont val="Microsoft YaHei"/>
        <charset val="134"/>
      </rPr>
      <t>Ⅰ</t>
    </r>
  </si>
  <si>
    <t>徐品</t>
  </si>
  <si>
    <t>数学·基础模块（上册）</t>
  </si>
  <si>
    <t>秦静</t>
  </si>
  <si>
    <t>应用文写作</t>
  </si>
  <si>
    <t>《应用文写作》</t>
  </si>
  <si>
    <t>吴永红</t>
  </si>
  <si>
    <t>北京邮电大学</t>
  </si>
  <si>
    <t>0420067</t>
  </si>
  <si>
    <t>形势政策</t>
  </si>
  <si>
    <t>师广召</t>
  </si>
  <si>
    <t>《大学生观天下》</t>
  </si>
  <si>
    <t>裔大陆</t>
  </si>
  <si>
    <t>中国实言出版社</t>
  </si>
  <si>
    <t>信息技术</t>
  </si>
  <si>
    <t>杜心一</t>
  </si>
  <si>
    <t>《计算机文化基础教程》、《计算机文化基础上机指导》</t>
  </si>
  <si>
    <t>叶健华、金秋萍</t>
  </si>
  <si>
    <t>电子科技大学出版社</t>
  </si>
  <si>
    <t>体育（Ⅰ）</t>
  </si>
  <si>
    <t>刘宝峰</t>
  </si>
  <si>
    <t>《大学生体育与健康》</t>
  </si>
  <si>
    <t>姚亚中</t>
  </si>
  <si>
    <t>北京师范大学出版社</t>
  </si>
  <si>
    <t>体育（Ⅱ）</t>
  </si>
  <si>
    <t>王豪</t>
  </si>
  <si>
    <t>体育（Ⅲ）</t>
  </si>
  <si>
    <t>体育（Ⅳ）</t>
  </si>
  <si>
    <t>0420178</t>
  </si>
  <si>
    <r>
      <rPr>
        <sz val="12"/>
        <rFont val="宋体"/>
        <charset val="134"/>
      </rPr>
      <t>基础西班牙语</t>
    </r>
    <r>
      <rPr>
        <sz val="12"/>
        <rFont val="Microsoft YaHei"/>
        <charset val="134"/>
      </rPr>
      <t>Ⅰ</t>
    </r>
  </si>
  <si>
    <t>双语</t>
  </si>
  <si>
    <t>专业基础课</t>
  </si>
  <si>
    <t>引进外方课程</t>
  </si>
  <si>
    <t>穆贤聪</t>
  </si>
  <si>
    <t>西班牙语1</t>
  </si>
  <si>
    <t>外文</t>
  </si>
  <si>
    <t>董燕生</t>
  </si>
  <si>
    <t>外语教学与研究出版社</t>
  </si>
  <si>
    <t>0420185</t>
  </si>
  <si>
    <t>基础西班牙语Ⅱ</t>
  </si>
  <si>
    <t>基础西班牙语Ⅲ</t>
  </si>
  <si>
    <t>西班牙语2</t>
  </si>
  <si>
    <t>基础西班牙语Ⅳ</t>
  </si>
  <si>
    <t>0420019</t>
  </si>
  <si>
    <t>基础会计</t>
  </si>
  <si>
    <t>马立</t>
  </si>
  <si>
    <t>丁增稳</t>
  </si>
  <si>
    <t>0420061</t>
  </si>
  <si>
    <t>经济法</t>
  </si>
  <si>
    <t>张祯祎</t>
  </si>
  <si>
    <t>经济法基础</t>
  </si>
  <si>
    <t>财政部</t>
  </si>
  <si>
    <t>会计资格评价中心</t>
  </si>
  <si>
    <t>0420086</t>
  </si>
  <si>
    <t>税法</t>
  </si>
  <si>
    <t>郭妮</t>
  </si>
  <si>
    <t>0420008</t>
  </si>
  <si>
    <t>管理学</t>
  </si>
  <si>
    <t>吴亚军</t>
  </si>
  <si>
    <t>陈传明</t>
  </si>
  <si>
    <t>0420009</t>
  </si>
  <si>
    <t>审计(企业内部控制及会计制度设计)</t>
  </si>
  <si>
    <t>专业核心课</t>
  </si>
  <si>
    <t>赵路</t>
  </si>
  <si>
    <t>审计学（微课版）</t>
  </si>
  <si>
    <t>冯萍</t>
  </si>
  <si>
    <t>0420099</t>
  </si>
  <si>
    <t>电子商务</t>
  </si>
  <si>
    <t>专业拓展课</t>
  </si>
  <si>
    <t>马卫宁</t>
  </si>
  <si>
    <t>电子商务基础与实务（第二版）</t>
  </si>
  <si>
    <t>许应楠</t>
  </si>
  <si>
    <t>0420087</t>
  </si>
  <si>
    <t>市场营销</t>
  </si>
  <si>
    <t>市场营销学</t>
  </si>
  <si>
    <t>李晴民</t>
  </si>
  <si>
    <t>工商管理基础</t>
  </si>
  <si>
    <t>Isabel Coronado Maldinado</t>
  </si>
  <si>
    <t>Introducción a la Economía de la Empresa</t>
  </si>
  <si>
    <t>Yulanda Chica Páez</t>
  </si>
  <si>
    <t>Universidad del País Vasco</t>
  </si>
  <si>
    <t>经济学概论</t>
  </si>
  <si>
    <t>Carmen Alicia Aviles Zugasti</t>
  </si>
  <si>
    <t>Fundamendos de ECONOMÍA</t>
  </si>
  <si>
    <t>Krugman Wells Graddy</t>
  </si>
  <si>
    <t>Reverté S.A.</t>
  </si>
  <si>
    <t>公司财务</t>
  </si>
  <si>
    <t>Manuel Angel Fernandez Gamez</t>
  </si>
  <si>
    <t>Análisis de las decisiones de inversión y 
de financiación en la empresa</t>
  </si>
  <si>
    <t>Marta Gómez-Puig</t>
  </si>
  <si>
    <t>Universidad de Barcelona</t>
  </si>
  <si>
    <t>管理会计</t>
  </si>
  <si>
    <t>M.Jose Valencia Quintero</t>
  </si>
  <si>
    <t>Supuestos de Contabilidad de Gestion</t>
  </si>
  <si>
    <t xml:space="preserve">Maria Ángela Jiménez </t>
  </si>
  <si>
    <t>Universidad de Castilla-La Mancha</t>
  </si>
  <si>
    <t>0420007</t>
  </si>
  <si>
    <t>财务系统</t>
  </si>
  <si>
    <t>Maria del Carmen Blanco Arana</t>
  </si>
  <si>
    <t>Manual del sisitema financiero español</t>
  </si>
  <si>
    <t>Antonio Calvo,José Albeto</t>
  </si>
  <si>
    <t>Planeta S.A.</t>
  </si>
  <si>
    <t>财务运作与投资分析</t>
  </si>
  <si>
    <t>Rosa Maria Gaspar Garcia</t>
  </si>
  <si>
    <t>Análisis de las Operaciones Financieras
Bancarias y Bursátiles</t>
  </si>
  <si>
    <t>Vicente T.González Catalá</t>
  </si>
  <si>
    <t>Las Ciencias Sociales.S.A.</t>
  </si>
  <si>
    <t>财务报表分析</t>
  </si>
  <si>
    <t>Ana Jose Cisneros Ruiz</t>
  </si>
  <si>
    <t>Análisis de solvencia de las empresas：
modelo estático versus modelo diñamico</t>
  </si>
  <si>
    <t>González Pascual,Julián</t>
  </si>
  <si>
    <t>Universidad de Zaragoza</t>
  </si>
  <si>
    <t>微观经济学</t>
  </si>
  <si>
    <t>Juan Antonio Campos Soria</t>
  </si>
  <si>
    <t>EJERCICIOS DE MICROECONOMÍA 
INTERMEDIA</t>
  </si>
  <si>
    <t>Elsa Galarza,Francisco Galarza y José luis Ruiz</t>
  </si>
  <si>
    <t>Universidad del Pacifíco</t>
  </si>
  <si>
    <t>宏观经济学</t>
  </si>
  <si>
    <t>Juan Anibal Nuñez Carrasco</t>
  </si>
  <si>
    <t>MACROECONOMÍA</t>
  </si>
  <si>
    <t>Gabriel Jaime Posaa Hernández</t>
  </si>
  <si>
    <t>LUIS AMIGÓ</t>
  </si>
  <si>
    <t>会计审计</t>
  </si>
  <si>
    <t>Maria Jose Gonzalez Quintana</t>
  </si>
  <si>
    <t>Introducción a la auritiria</t>
  </si>
  <si>
    <t>Hugo Sandoval Morales</t>
  </si>
  <si>
    <t>RED TERCER MILENIO S.C.</t>
  </si>
  <si>
    <t>统计</t>
  </si>
  <si>
    <t>E.Macarena Parrado Gallardo</t>
  </si>
  <si>
    <t>ELEMENTOS BÁSICOS DE ESTADÍSTICA DESCRIPTIVA
 PARA EL ANÁLISIS DE DATOS</t>
  </si>
  <si>
    <t>岗位实习</t>
  </si>
  <si>
    <t>0420100</t>
  </si>
  <si>
    <t>大学生劳动教育</t>
  </si>
  <si>
    <t>0420101</t>
  </si>
  <si>
    <t>社会实践</t>
  </si>
  <si>
    <t>三、培养方案课程信息统计</t>
  </si>
  <si>
    <t>课程总数</t>
  </si>
  <si>
    <t>共同开发课程</t>
  </si>
  <si>
    <t>其他</t>
  </si>
  <si>
    <t>门数</t>
  </si>
  <si>
    <t>占比(%)</t>
  </si>
  <si>
    <t>课程语言</t>
  </si>
  <si>
    <t>教材语言</t>
  </si>
  <si>
    <t>中文占比(%)</t>
  </si>
  <si>
    <t>外文占比(%)</t>
  </si>
  <si>
    <t>双语占比(%)</t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</si>
</sst>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4">
    <font>
      <sz val="12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b/>
      <sz val="12"/>
      <color rgb="FFFF0000"/>
      <name val="宋体"/>
      <charset val="134"/>
    </font>
    <font>
      <b/>
      <sz val="12"/>
      <color theme="1"/>
      <name val="宋体"/>
      <charset val="134"/>
    </font>
    <font>
      <sz val="12"/>
      <name val="Microsoft YaHei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rgb="FF000000"/>
      </left>
      <right style="medium">
        <color auto="1"/>
      </right>
      <top style="thick">
        <color rgb="FF000000"/>
      </top>
      <bottom style="thick">
        <color rgb="FF000000"/>
      </bottom>
      <diagonal/>
    </border>
    <border>
      <left style="medium">
        <color auto="1"/>
      </left>
      <right style="medium">
        <color auto="1"/>
      </right>
      <top style="thick">
        <color rgb="FF000000"/>
      </top>
      <bottom style="thick">
        <color rgb="FF000000"/>
      </bottom>
      <diagonal/>
    </border>
    <border>
      <left style="medium">
        <color auto="1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10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/>
    </xf>
    <xf numFmtId="176" fontId="6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57" fontId="0" fillId="0" borderId="1" xfId="0" applyNumberForma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</cellXfs>
  <cellStyles count="2">
    <cellStyle name="常规" xfId="0" builtinId="0"/>
    <cellStyle name="常规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K51"/>
  <sheetViews>
    <sheetView tabSelected="1" workbookViewId="0">
      <pane ySplit="2" topLeftCell="A3" activePane="bottomLeft" state="frozen"/>
      <selection pane="bottomLeft" activeCell="F24" sqref="F24"/>
    </sheetView>
  </sheetViews>
  <sheetFormatPr defaultColWidth="9" defaultRowHeight="14.25"/>
  <cols>
    <col min="1" max="1" width="5.75" customWidth="1"/>
    <col min="2" max="3" width="11.25" style="1" customWidth="1"/>
    <col min="4" max="4" width="11.625" style="6" customWidth="1"/>
    <col min="5" max="5" width="9" style="6"/>
    <col min="6" max="6" width="11.75" style="6" customWidth="1"/>
    <col min="7" max="7" width="11.875" style="6" customWidth="1"/>
    <col min="8" max="9" width="13.625" style="6" customWidth="1"/>
    <col min="10" max="10" width="34.75" style="6" customWidth="1"/>
    <col min="11" max="11" width="12" style="6" customWidth="1"/>
    <col min="12" max="12" width="14.625" style="6" customWidth="1"/>
    <col min="13" max="13" width="9" style="6"/>
    <col min="14" max="14" width="9" style="1"/>
    <col min="15" max="15" width="10.875" style="1" customWidth="1"/>
    <col min="16" max="16" width="9" style="1"/>
  </cols>
  <sheetData>
    <row r="1" spans="1:89" ht="30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</row>
    <row r="2" spans="1:89" ht="30" customHeight="1">
      <c r="A2" s="2" t="s">
        <v>1</v>
      </c>
      <c r="B2" s="2" t="s">
        <v>2</v>
      </c>
      <c r="C2" s="2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2" t="s">
        <v>9</v>
      </c>
      <c r="J2" s="8" t="s">
        <v>10</v>
      </c>
      <c r="K2" s="8" t="s">
        <v>11</v>
      </c>
      <c r="L2" s="7" t="s">
        <v>12</v>
      </c>
      <c r="M2" s="8" t="s">
        <v>13</v>
      </c>
      <c r="N2" s="2" t="s">
        <v>14</v>
      </c>
      <c r="O2" s="2" t="s">
        <v>15</v>
      </c>
      <c r="P2" s="2" t="s">
        <v>16</v>
      </c>
    </row>
    <row r="3" spans="1:89" ht="30" customHeight="1">
      <c r="A3" s="9">
        <v>1</v>
      </c>
      <c r="B3" s="9">
        <v>1510001</v>
      </c>
      <c r="C3" s="9" t="s">
        <v>17</v>
      </c>
      <c r="D3" s="10" t="s">
        <v>18</v>
      </c>
      <c r="E3" s="10">
        <v>32</v>
      </c>
      <c r="F3" s="10" t="s">
        <v>19</v>
      </c>
      <c r="G3" s="10" t="s">
        <v>20</v>
      </c>
      <c r="H3" s="8" t="s">
        <v>21</v>
      </c>
      <c r="I3" s="8" t="s">
        <v>22</v>
      </c>
      <c r="J3" s="10" t="s">
        <v>23</v>
      </c>
      <c r="K3" s="16" t="s">
        <v>24</v>
      </c>
      <c r="L3" s="3" t="s">
        <v>18</v>
      </c>
      <c r="M3" s="3" t="s">
        <v>25</v>
      </c>
      <c r="N3" s="3" t="s">
        <v>26</v>
      </c>
      <c r="O3" s="3" t="s">
        <v>27</v>
      </c>
      <c r="P3" s="9"/>
    </row>
    <row r="4" spans="1:89" ht="30" customHeight="1">
      <c r="A4" s="9">
        <v>2</v>
      </c>
      <c r="B4" s="9">
        <v>1120001</v>
      </c>
      <c r="C4" s="9" t="s">
        <v>28</v>
      </c>
      <c r="D4" s="10" t="s">
        <v>18</v>
      </c>
      <c r="E4" s="10">
        <v>32</v>
      </c>
      <c r="F4" s="10" t="s">
        <v>29</v>
      </c>
      <c r="G4" s="10" t="s">
        <v>20</v>
      </c>
      <c r="H4" s="8" t="s">
        <v>21</v>
      </c>
      <c r="I4" s="8" t="s">
        <v>22</v>
      </c>
      <c r="J4" s="10" t="s">
        <v>30</v>
      </c>
      <c r="K4" s="17" t="s">
        <v>31</v>
      </c>
      <c r="L4" s="17" t="s">
        <v>18</v>
      </c>
      <c r="M4" s="17" t="s">
        <v>32</v>
      </c>
      <c r="N4" s="3" t="s">
        <v>33</v>
      </c>
      <c r="O4" s="18" t="s">
        <v>34</v>
      </c>
      <c r="P4" s="9"/>
    </row>
    <row r="5" spans="1:89" ht="30" customHeight="1">
      <c r="A5" s="9">
        <v>3</v>
      </c>
      <c r="B5" s="9">
        <v>1120004</v>
      </c>
      <c r="C5" s="9" t="s">
        <v>35</v>
      </c>
      <c r="D5" s="10" t="s">
        <v>18</v>
      </c>
      <c r="E5" s="10">
        <v>32</v>
      </c>
      <c r="F5" s="10" t="s">
        <v>29</v>
      </c>
      <c r="G5" s="10" t="s">
        <v>20</v>
      </c>
      <c r="H5" s="8" t="s">
        <v>21</v>
      </c>
      <c r="I5" s="8" t="s">
        <v>22</v>
      </c>
      <c r="J5" s="10" t="s">
        <v>36</v>
      </c>
      <c r="K5" s="17" t="s">
        <v>37</v>
      </c>
      <c r="L5" s="17" t="s">
        <v>18</v>
      </c>
      <c r="M5" s="17" t="s">
        <v>32</v>
      </c>
      <c r="N5" s="3" t="s">
        <v>33</v>
      </c>
      <c r="O5" s="19">
        <v>43282</v>
      </c>
      <c r="P5" s="9"/>
    </row>
    <row r="6" spans="1:89" ht="30" customHeight="1">
      <c r="A6" s="9">
        <v>4</v>
      </c>
      <c r="B6" s="9">
        <v>1120005</v>
      </c>
      <c r="C6" s="9" t="s">
        <v>38</v>
      </c>
      <c r="D6" s="10" t="s">
        <v>18</v>
      </c>
      <c r="E6" s="10">
        <v>30</v>
      </c>
      <c r="F6" s="10" t="s">
        <v>29</v>
      </c>
      <c r="G6" s="10" t="s">
        <v>20</v>
      </c>
      <c r="H6" s="8" t="s">
        <v>21</v>
      </c>
      <c r="I6" s="8" t="s">
        <v>22</v>
      </c>
      <c r="J6" s="10" t="s">
        <v>39</v>
      </c>
      <c r="K6" s="17" t="s">
        <v>40</v>
      </c>
      <c r="L6" s="17" t="s">
        <v>18</v>
      </c>
      <c r="M6" s="17" t="s">
        <v>41</v>
      </c>
      <c r="N6" s="20" t="s">
        <v>42</v>
      </c>
      <c r="O6" s="18" t="s">
        <v>43</v>
      </c>
      <c r="P6" s="9"/>
    </row>
    <row r="7" spans="1:89" ht="30" customHeight="1">
      <c r="A7" s="9">
        <v>5</v>
      </c>
      <c r="B7" s="9">
        <v>1120007</v>
      </c>
      <c r="C7" s="3" t="s">
        <v>44</v>
      </c>
      <c r="D7" s="10" t="s">
        <v>18</v>
      </c>
      <c r="E7" s="10">
        <v>32</v>
      </c>
      <c r="F7" s="10" t="s">
        <v>29</v>
      </c>
      <c r="G7" s="10" t="s">
        <v>20</v>
      </c>
      <c r="H7" s="8" t="s">
        <v>21</v>
      </c>
      <c r="I7" s="8" t="s">
        <v>22</v>
      </c>
      <c r="J7" s="10" t="s">
        <v>45</v>
      </c>
      <c r="K7" s="17" t="s">
        <v>46</v>
      </c>
      <c r="L7" s="17" t="s">
        <v>18</v>
      </c>
      <c r="M7" s="17" t="s">
        <v>47</v>
      </c>
      <c r="N7" s="17" t="s">
        <v>48</v>
      </c>
      <c r="O7" s="19">
        <v>43647</v>
      </c>
      <c r="P7" s="9"/>
    </row>
    <row r="8" spans="1:89" ht="30" customHeight="1">
      <c r="A8" s="9">
        <v>6</v>
      </c>
      <c r="B8" s="9">
        <v>1120008</v>
      </c>
      <c r="C8" s="9" t="s">
        <v>49</v>
      </c>
      <c r="D8" s="10" t="s">
        <v>18</v>
      </c>
      <c r="E8" s="10">
        <v>16</v>
      </c>
      <c r="F8" s="10" t="s">
        <v>29</v>
      </c>
      <c r="G8" s="10" t="s">
        <v>50</v>
      </c>
      <c r="H8" s="8" t="s">
        <v>21</v>
      </c>
      <c r="I8" s="8" t="s">
        <v>22</v>
      </c>
      <c r="J8" s="10" t="s">
        <v>51</v>
      </c>
      <c r="K8" s="17" t="s">
        <v>52</v>
      </c>
      <c r="L8" s="10" t="s">
        <v>18</v>
      </c>
      <c r="M8" s="21" t="s">
        <v>53</v>
      </c>
      <c r="N8" s="22" t="s">
        <v>54</v>
      </c>
      <c r="O8" s="23">
        <v>2019</v>
      </c>
      <c r="P8" s="9"/>
    </row>
    <row r="9" spans="1:89" ht="30" customHeight="1">
      <c r="A9" s="9">
        <v>7</v>
      </c>
      <c r="B9" s="33" t="s">
        <v>55</v>
      </c>
      <c r="C9" s="9" t="s">
        <v>56</v>
      </c>
      <c r="D9" s="10" t="s">
        <v>18</v>
      </c>
      <c r="E9" s="10">
        <v>32</v>
      </c>
      <c r="F9" s="10" t="s">
        <v>29</v>
      </c>
      <c r="G9" s="10" t="s">
        <v>50</v>
      </c>
      <c r="H9" s="8" t="s">
        <v>21</v>
      </c>
      <c r="I9" s="8" t="s">
        <v>22</v>
      </c>
      <c r="J9" s="10" t="s">
        <v>23</v>
      </c>
      <c r="K9" s="17" t="s">
        <v>57</v>
      </c>
      <c r="L9" s="17" t="s">
        <v>18</v>
      </c>
      <c r="M9" s="17" t="s">
        <v>58</v>
      </c>
      <c r="N9" s="17" t="s">
        <v>59</v>
      </c>
      <c r="O9" s="19">
        <v>39845</v>
      </c>
      <c r="P9" s="9"/>
    </row>
    <row r="10" spans="1:89" ht="30" customHeight="1">
      <c r="A10" s="9">
        <v>8</v>
      </c>
      <c r="B10" s="9">
        <v>1420007</v>
      </c>
      <c r="C10" s="9" t="s">
        <v>60</v>
      </c>
      <c r="D10" s="10" t="s">
        <v>18</v>
      </c>
      <c r="E10" s="10">
        <v>16</v>
      </c>
      <c r="F10" s="10" t="s">
        <v>29</v>
      </c>
      <c r="G10" s="10" t="s">
        <v>50</v>
      </c>
      <c r="H10" s="8" t="s">
        <v>21</v>
      </c>
      <c r="I10" s="8" t="s">
        <v>22</v>
      </c>
      <c r="J10" s="10" t="s">
        <v>23</v>
      </c>
      <c r="K10" s="17" t="s">
        <v>61</v>
      </c>
      <c r="L10" s="17" t="s">
        <v>18</v>
      </c>
      <c r="M10" s="17" t="s">
        <v>62</v>
      </c>
      <c r="N10" s="3" t="s">
        <v>63</v>
      </c>
      <c r="O10" s="19">
        <v>43709</v>
      </c>
      <c r="P10" s="9"/>
    </row>
    <row r="11" spans="1:89" ht="30" customHeight="1">
      <c r="A11" s="9">
        <v>9</v>
      </c>
      <c r="B11" s="9">
        <v>1120014</v>
      </c>
      <c r="C11" s="9" t="s">
        <v>64</v>
      </c>
      <c r="D11" s="10" t="s">
        <v>18</v>
      </c>
      <c r="E11" s="10">
        <v>32</v>
      </c>
      <c r="F11" s="10" t="s">
        <v>29</v>
      </c>
      <c r="G11" s="10" t="s">
        <v>50</v>
      </c>
      <c r="H11" s="8" t="s">
        <v>21</v>
      </c>
      <c r="I11" s="8" t="s">
        <v>22</v>
      </c>
      <c r="J11" s="10" t="s">
        <v>23</v>
      </c>
      <c r="K11" s="17" t="s">
        <v>46</v>
      </c>
      <c r="L11" s="17" t="s">
        <v>18</v>
      </c>
      <c r="M11" s="17" t="s">
        <v>47</v>
      </c>
      <c r="N11" s="17" t="s">
        <v>48</v>
      </c>
      <c r="O11" s="19">
        <v>43647</v>
      </c>
      <c r="P11" s="9"/>
    </row>
    <row r="12" spans="1:89" ht="30" customHeight="1">
      <c r="A12" s="9">
        <v>10</v>
      </c>
      <c r="B12" s="9">
        <v>1420001</v>
      </c>
      <c r="C12" s="9" t="s">
        <v>65</v>
      </c>
      <c r="D12" s="10" t="s">
        <v>18</v>
      </c>
      <c r="E12" s="10">
        <v>32</v>
      </c>
      <c r="F12" s="10" t="s">
        <v>29</v>
      </c>
      <c r="G12" s="10" t="s">
        <v>20</v>
      </c>
      <c r="H12" s="8" t="s">
        <v>21</v>
      </c>
      <c r="I12" s="8" t="s">
        <v>66</v>
      </c>
      <c r="J12" s="10" t="s">
        <v>67</v>
      </c>
      <c r="K12" s="17" t="s">
        <v>68</v>
      </c>
      <c r="L12" s="17" t="s">
        <v>18</v>
      </c>
      <c r="M12" s="17" t="s">
        <v>69</v>
      </c>
      <c r="N12" s="3" t="s">
        <v>70</v>
      </c>
      <c r="O12" s="19">
        <v>42736</v>
      </c>
      <c r="P12" s="9"/>
    </row>
    <row r="13" spans="1:89" ht="30" customHeight="1">
      <c r="A13" s="9">
        <v>11</v>
      </c>
      <c r="B13" s="9">
        <v>1320001</v>
      </c>
      <c r="C13" s="9" t="s">
        <v>71</v>
      </c>
      <c r="D13" s="10" t="s">
        <v>18</v>
      </c>
      <c r="E13" s="10">
        <v>64</v>
      </c>
      <c r="F13" s="10" t="s">
        <v>29</v>
      </c>
      <c r="G13" s="10" t="s">
        <v>20</v>
      </c>
      <c r="H13" s="8" t="s">
        <v>21</v>
      </c>
      <c r="I13" s="8" t="s">
        <v>66</v>
      </c>
      <c r="J13" s="10" t="s">
        <v>72</v>
      </c>
      <c r="K13" s="17" t="s">
        <v>73</v>
      </c>
      <c r="L13" s="17" t="s">
        <v>18</v>
      </c>
      <c r="M13" s="21" t="s">
        <v>74</v>
      </c>
      <c r="N13" s="22" t="s">
        <v>33</v>
      </c>
      <c r="O13" s="23">
        <v>2021</v>
      </c>
      <c r="P13" s="9"/>
    </row>
    <row r="14" spans="1:89" ht="30" customHeight="1">
      <c r="A14" s="9">
        <v>12</v>
      </c>
      <c r="B14" s="9">
        <v>1420002</v>
      </c>
      <c r="C14" s="9" t="s">
        <v>75</v>
      </c>
      <c r="D14" s="10" t="s">
        <v>18</v>
      </c>
      <c r="E14" s="10">
        <v>30</v>
      </c>
      <c r="F14" s="10" t="s">
        <v>29</v>
      </c>
      <c r="G14" s="10" t="s">
        <v>20</v>
      </c>
      <c r="H14" s="8" t="s">
        <v>21</v>
      </c>
      <c r="I14" s="8" t="s">
        <v>22</v>
      </c>
      <c r="J14" s="10" t="s">
        <v>67</v>
      </c>
      <c r="K14" s="17" t="s">
        <v>76</v>
      </c>
      <c r="L14" s="17" t="s">
        <v>18</v>
      </c>
      <c r="M14" s="17" t="s">
        <v>77</v>
      </c>
      <c r="N14" s="24" t="s">
        <v>78</v>
      </c>
      <c r="O14" s="19">
        <v>41030</v>
      </c>
      <c r="P14" s="9"/>
    </row>
    <row r="15" spans="1:89" ht="30" customHeight="1">
      <c r="A15" s="9">
        <v>13</v>
      </c>
      <c r="B15" s="33" t="s">
        <v>79</v>
      </c>
      <c r="C15" s="9" t="s">
        <v>80</v>
      </c>
      <c r="D15" s="10" t="s">
        <v>18</v>
      </c>
      <c r="E15" s="10">
        <v>28</v>
      </c>
      <c r="F15" s="10" t="s">
        <v>29</v>
      </c>
      <c r="G15" s="10" t="s">
        <v>20</v>
      </c>
      <c r="H15" s="8" t="s">
        <v>21</v>
      </c>
      <c r="I15" s="8" t="s">
        <v>22</v>
      </c>
      <c r="J15" s="10" t="s">
        <v>81</v>
      </c>
      <c r="K15" s="25" t="s">
        <v>82</v>
      </c>
      <c r="L15" s="17" t="s">
        <v>18</v>
      </c>
      <c r="M15" s="17" t="s">
        <v>83</v>
      </c>
      <c r="N15" s="17" t="s">
        <v>84</v>
      </c>
      <c r="O15" s="19">
        <v>44044</v>
      </c>
      <c r="P15" s="9"/>
    </row>
    <row r="16" spans="1:89" ht="30" customHeight="1">
      <c r="A16" s="9">
        <v>14</v>
      </c>
      <c r="B16" s="9">
        <v>1020002</v>
      </c>
      <c r="C16" s="9" t="s">
        <v>85</v>
      </c>
      <c r="D16" s="10" t="s">
        <v>18</v>
      </c>
      <c r="E16" s="10">
        <v>64</v>
      </c>
      <c r="F16" s="10" t="s">
        <v>29</v>
      </c>
      <c r="G16" s="10" t="s">
        <v>20</v>
      </c>
      <c r="H16" s="8" t="s">
        <v>21</v>
      </c>
      <c r="I16" s="8" t="s">
        <v>22</v>
      </c>
      <c r="J16" s="10" t="s">
        <v>86</v>
      </c>
      <c r="K16" s="17" t="s">
        <v>87</v>
      </c>
      <c r="L16" s="17" t="s">
        <v>18</v>
      </c>
      <c r="M16" s="17" t="s">
        <v>88</v>
      </c>
      <c r="N16" s="17" t="s">
        <v>89</v>
      </c>
      <c r="O16" s="19">
        <v>44075</v>
      </c>
      <c r="P16" s="9"/>
    </row>
    <row r="17" spans="1:16" ht="30" customHeight="1">
      <c r="A17" s="9">
        <v>15</v>
      </c>
      <c r="B17" s="9">
        <v>1510003</v>
      </c>
      <c r="C17" s="9" t="s">
        <v>90</v>
      </c>
      <c r="D17" s="10" t="s">
        <v>18</v>
      </c>
      <c r="E17" s="10">
        <v>32</v>
      </c>
      <c r="F17" s="10" t="s">
        <v>29</v>
      </c>
      <c r="G17" s="10" t="s">
        <v>20</v>
      </c>
      <c r="H17" s="8" t="s">
        <v>21</v>
      </c>
      <c r="I17" s="8" t="s">
        <v>22</v>
      </c>
      <c r="J17" s="10" t="s">
        <v>91</v>
      </c>
      <c r="K17" s="17" t="s">
        <v>92</v>
      </c>
      <c r="L17" s="17" t="s">
        <v>18</v>
      </c>
      <c r="M17" s="17" t="s">
        <v>93</v>
      </c>
      <c r="N17" s="26" t="s">
        <v>94</v>
      </c>
      <c r="O17" s="19">
        <v>40756</v>
      </c>
      <c r="P17" s="9"/>
    </row>
    <row r="18" spans="1:16" ht="30" customHeight="1">
      <c r="A18" s="9">
        <v>16</v>
      </c>
      <c r="B18" s="9">
        <v>1510004</v>
      </c>
      <c r="C18" s="9" t="s">
        <v>95</v>
      </c>
      <c r="D18" s="10" t="s">
        <v>18</v>
      </c>
      <c r="E18" s="10">
        <v>32</v>
      </c>
      <c r="F18" s="10" t="s">
        <v>29</v>
      </c>
      <c r="G18" s="10" t="s">
        <v>20</v>
      </c>
      <c r="H18" s="8" t="s">
        <v>21</v>
      </c>
      <c r="I18" s="8" t="s">
        <v>22</v>
      </c>
      <c r="J18" s="10" t="s">
        <v>96</v>
      </c>
      <c r="K18" s="17" t="s">
        <v>92</v>
      </c>
      <c r="L18" s="17" t="s">
        <v>18</v>
      </c>
      <c r="M18" s="17" t="s">
        <v>93</v>
      </c>
      <c r="N18" s="26" t="s">
        <v>94</v>
      </c>
      <c r="O18" s="19">
        <v>40756</v>
      </c>
      <c r="P18" s="9"/>
    </row>
    <row r="19" spans="1:16" ht="30" customHeight="1">
      <c r="A19" s="9">
        <v>17</v>
      </c>
      <c r="B19" s="9">
        <v>1510005</v>
      </c>
      <c r="C19" s="9" t="s">
        <v>97</v>
      </c>
      <c r="D19" s="10" t="s">
        <v>18</v>
      </c>
      <c r="E19" s="10">
        <v>32</v>
      </c>
      <c r="F19" s="10" t="s">
        <v>29</v>
      </c>
      <c r="G19" s="10" t="s">
        <v>20</v>
      </c>
      <c r="H19" s="8" t="s">
        <v>21</v>
      </c>
      <c r="I19" s="8" t="s">
        <v>22</v>
      </c>
      <c r="J19" s="10" t="s">
        <v>91</v>
      </c>
      <c r="K19" s="17" t="s">
        <v>92</v>
      </c>
      <c r="L19" s="17" t="s">
        <v>18</v>
      </c>
      <c r="M19" s="17" t="s">
        <v>93</v>
      </c>
      <c r="N19" s="26" t="s">
        <v>94</v>
      </c>
      <c r="O19" s="19">
        <v>40756</v>
      </c>
      <c r="P19" s="9"/>
    </row>
    <row r="20" spans="1:16" ht="30" customHeight="1">
      <c r="A20" s="9">
        <v>18</v>
      </c>
      <c r="B20" s="9">
        <v>1510006</v>
      </c>
      <c r="C20" s="9" t="s">
        <v>98</v>
      </c>
      <c r="D20" s="10" t="s">
        <v>18</v>
      </c>
      <c r="E20" s="10">
        <v>32</v>
      </c>
      <c r="F20" s="10" t="s">
        <v>29</v>
      </c>
      <c r="G20" s="10" t="s">
        <v>20</v>
      </c>
      <c r="H20" s="8" t="s">
        <v>21</v>
      </c>
      <c r="I20" s="8" t="s">
        <v>22</v>
      </c>
      <c r="J20" s="10" t="s">
        <v>96</v>
      </c>
      <c r="K20" s="17" t="s">
        <v>92</v>
      </c>
      <c r="L20" s="17" t="s">
        <v>18</v>
      </c>
      <c r="M20" s="17" t="s">
        <v>93</v>
      </c>
      <c r="N20" s="26" t="s">
        <v>94</v>
      </c>
      <c r="O20" s="19">
        <v>40756</v>
      </c>
      <c r="P20" s="9"/>
    </row>
    <row r="21" spans="1:16" ht="30" customHeight="1">
      <c r="A21" s="9">
        <v>19</v>
      </c>
      <c r="B21" s="33" t="s">
        <v>99</v>
      </c>
      <c r="C21" s="15" t="s">
        <v>100</v>
      </c>
      <c r="D21" s="12" t="s">
        <v>101</v>
      </c>
      <c r="E21" s="12">
        <v>32</v>
      </c>
      <c r="F21" s="12" t="s">
        <v>29</v>
      </c>
      <c r="G21" s="12" t="s">
        <v>20</v>
      </c>
      <c r="H21" s="13" t="s">
        <v>103</v>
      </c>
      <c r="I21" s="13" t="s">
        <v>66</v>
      </c>
      <c r="J21" s="12" t="s">
        <v>104</v>
      </c>
      <c r="K21" s="12" t="s">
        <v>105</v>
      </c>
      <c r="L21" s="12" t="s">
        <v>106</v>
      </c>
      <c r="M21" s="34" t="s">
        <v>107</v>
      </c>
      <c r="N21" s="35" t="s">
        <v>108</v>
      </c>
      <c r="O21" s="36">
        <v>2014</v>
      </c>
      <c r="P21" s="9"/>
    </row>
    <row r="22" spans="1:16" ht="30" customHeight="1">
      <c r="A22" s="9">
        <v>20</v>
      </c>
      <c r="B22" s="33" t="s">
        <v>109</v>
      </c>
      <c r="C22" s="15" t="s">
        <v>110</v>
      </c>
      <c r="D22" s="12" t="s">
        <v>101</v>
      </c>
      <c r="E22" s="12">
        <v>32</v>
      </c>
      <c r="F22" s="12" t="s">
        <v>29</v>
      </c>
      <c r="G22" s="12" t="s">
        <v>20</v>
      </c>
      <c r="H22" s="13" t="s">
        <v>103</v>
      </c>
      <c r="I22" s="13" t="s">
        <v>66</v>
      </c>
      <c r="J22" s="12" t="s">
        <v>104</v>
      </c>
      <c r="K22" s="12" t="s">
        <v>105</v>
      </c>
      <c r="L22" s="12" t="s">
        <v>106</v>
      </c>
      <c r="M22" s="34" t="s">
        <v>107</v>
      </c>
      <c r="N22" s="35" t="s">
        <v>108</v>
      </c>
      <c r="O22" s="36">
        <v>2014</v>
      </c>
      <c r="P22" s="9"/>
    </row>
    <row r="23" spans="1:16" ht="30" customHeight="1">
      <c r="A23" s="9">
        <v>21</v>
      </c>
      <c r="B23" s="9">
        <v>180011</v>
      </c>
      <c r="C23" s="15" t="s">
        <v>111</v>
      </c>
      <c r="D23" s="12" t="s">
        <v>101</v>
      </c>
      <c r="E23" s="12">
        <v>32</v>
      </c>
      <c r="F23" s="12" t="s">
        <v>29</v>
      </c>
      <c r="G23" s="12" t="s">
        <v>20</v>
      </c>
      <c r="H23" s="13" t="s">
        <v>103</v>
      </c>
      <c r="I23" s="13" t="s">
        <v>66</v>
      </c>
      <c r="J23" s="12" t="s">
        <v>104</v>
      </c>
      <c r="K23" s="12" t="s">
        <v>112</v>
      </c>
      <c r="L23" s="12" t="s">
        <v>106</v>
      </c>
      <c r="M23" s="34" t="s">
        <v>107</v>
      </c>
      <c r="N23" s="35" t="s">
        <v>108</v>
      </c>
      <c r="O23" s="36">
        <v>2015</v>
      </c>
      <c r="P23" s="9"/>
    </row>
    <row r="24" spans="1:16" ht="30" customHeight="1">
      <c r="A24" s="9">
        <v>22</v>
      </c>
      <c r="B24" s="9">
        <v>180010</v>
      </c>
      <c r="C24" s="15" t="s">
        <v>113</v>
      </c>
      <c r="D24" s="12" t="s">
        <v>101</v>
      </c>
      <c r="E24" s="12">
        <v>32</v>
      </c>
      <c r="F24" s="12" t="s">
        <v>29</v>
      </c>
      <c r="G24" s="12" t="s">
        <v>20</v>
      </c>
      <c r="H24" s="13" t="s">
        <v>103</v>
      </c>
      <c r="I24" s="13" t="s">
        <v>66</v>
      </c>
      <c r="J24" s="12" t="s">
        <v>104</v>
      </c>
      <c r="K24" s="12" t="s">
        <v>112</v>
      </c>
      <c r="L24" s="12" t="s">
        <v>106</v>
      </c>
      <c r="M24" s="34" t="s">
        <v>107</v>
      </c>
      <c r="N24" s="35" t="s">
        <v>108</v>
      </c>
      <c r="O24" s="36">
        <v>2016</v>
      </c>
      <c r="P24" s="9"/>
    </row>
    <row r="25" spans="1:16" ht="30" customHeight="1">
      <c r="A25" s="9">
        <v>23</v>
      </c>
      <c r="B25" s="33" t="s">
        <v>114</v>
      </c>
      <c r="C25" s="15" t="s">
        <v>115</v>
      </c>
      <c r="D25" s="10" t="s">
        <v>18</v>
      </c>
      <c r="E25" s="10">
        <v>64</v>
      </c>
      <c r="F25" s="10" t="s">
        <v>102</v>
      </c>
      <c r="G25" s="10" t="s">
        <v>20</v>
      </c>
      <c r="H25" s="13" t="s">
        <v>21</v>
      </c>
      <c r="I25" s="8" t="s">
        <v>66</v>
      </c>
      <c r="J25" s="10" t="s">
        <v>116</v>
      </c>
      <c r="K25" s="10" t="s">
        <v>115</v>
      </c>
      <c r="L25" s="10" t="s">
        <v>18</v>
      </c>
      <c r="M25" s="21" t="s">
        <v>117</v>
      </c>
      <c r="N25" s="22" t="s">
        <v>48</v>
      </c>
      <c r="O25" s="23">
        <v>2018</v>
      </c>
      <c r="P25" s="9"/>
    </row>
    <row r="26" spans="1:16" ht="30" customHeight="1">
      <c r="A26" s="9">
        <v>24</v>
      </c>
      <c r="B26" s="33" t="s">
        <v>118</v>
      </c>
      <c r="C26" s="15" t="s">
        <v>119</v>
      </c>
      <c r="D26" s="10" t="s">
        <v>18</v>
      </c>
      <c r="E26" s="10">
        <v>30</v>
      </c>
      <c r="F26" s="10" t="s">
        <v>102</v>
      </c>
      <c r="G26" s="10" t="s">
        <v>20</v>
      </c>
      <c r="H26" s="13" t="s">
        <v>21</v>
      </c>
      <c r="I26" s="8" t="s">
        <v>22</v>
      </c>
      <c r="J26" s="10" t="s">
        <v>120</v>
      </c>
      <c r="K26" s="10" t="s">
        <v>121</v>
      </c>
      <c r="L26" s="10" t="s">
        <v>18</v>
      </c>
      <c r="M26" s="10" t="s">
        <v>122</v>
      </c>
      <c r="N26" s="3" t="s">
        <v>123</v>
      </c>
      <c r="O26" s="9">
        <v>2021</v>
      </c>
      <c r="P26" s="9"/>
    </row>
    <row r="27" spans="1:16" ht="30" customHeight="1">
      <c r="A27" s="9">
        <v>25</v>
      </c>
      <c r="B27" s="33" t="s">
        <v>124</v>
      </c>
      <c r="C27" s="9" t="s">
        <v>125</v>
      </c>
      <c r="D27" s="10" t="s">
        <v>18</v>
      </c>
      <c r="E27" s="10">
        <v>30</v>
      </c>
      <c r="F27" s="10" t="s">
        <v>102</v>
      </c>
      <c r="G27" s="10" t="s">
        <v>20</v>
      </c>
      <c r="H27" s="13" t="s">
        <v>21</v>
      </c>
      <c r="I27" s="8" t="s">
        <v>22</v>
      </c>
      <c r="J27" s="10" t="s">
        <v>126</v>
      </c>
      <c r="K27" s="10" t="s">
        <v>121</v>
      </c>
      <c r="L27" s="10" t="s">
        <v>18</v>
      </c>
      <c r="M27" s="10" t="s">
        <v>122</v>
      </c>
      <c r="N27" s="3" t="s">
        <v>123</v>
      </c>
      <c r="O27" s="9">
        <v>2021</v>
      </c>
      <c r="P27" s="9"/>
    </row>
    <row r="28" spans="1:16" ht="30" customHeight="1">
      <c r="A28" s="9">
        <v>26</v>
      </c>
      <c r="B28" s="33" t="s">
        <v>127</v>
      </c>
      <c r="C28" s="9" t="s">
        <v>128</v>
      </c>
      <c r="D28" s="10" t="s">
        <v>18</v>
      </c>
      <c r="E28" s="10">
        <v>64</v>
      </c>
      <c r="F28" s="10" t="s">
        <v>102</v>
      </c>
      <c r="G28" s="10" t="s">
        <v>20</v>
      </c>
      <c r="H28" s="13" t="s">
        <v>21</v>
      </c>
      <c r="I28" s="8" t="s">
        <v>66</v>
      </c>
      <c r="J28" s="10" t="s">
        <v>129</v>
      </c>
      <c r="K28" s="10" t="s">
        <v>128</v>
      </c>
      <c r="L28" s="10" t="s">
        <v>18</v>
      </c>
      <c r="M28" s="10" t="s">
        <v>130</v>
      </c>
      <c r="N28" s="9" t="s">
        <v>33</v>
      </c>
      <c r="O28" s="9">
        <v>2019</v>
      </c>
      <c r="P28" s="9"/>
    </row>
    <row r="29" spans="1:16" ht="68.099999999999994" customHeight="1">
      <c r="A29" s="9">
        <v>27</v>
      </c>
      <c r="B29" s="33" t="s">
        <v>131</v>
      </c>
      <c r="C29" s="11" t="s">
        <v>132</v>
      </c>
      <c r="D29" s="10" t="s">
        <v>18</v>
      </c>
      <c r="E29" s="10">
        <v>32</v>
      </c>
      <c r="F29" s="10" t="s">
        <v>133</v>
      </c>
      <c r="G29" s="10" t="s">
        <v>20</v>
      </c>
      <c r="H29" s="13" t="s">
        <v>21</v>
      </c>
      <c r="I29" s="8" t="s">
        <v>66</v>
      </c>
      <c r="J29" s="10" t="s">
        <v>134</v>
      </c>
      <c r="K29" s="17" t="s">
        <v>135</v>
      </c>
      <c r="L29" s="10" t="s">
        <v>18</v>
      </c>
      <c r="M29" s="10" t="s">
        <v>136</v>
      </c>
      <c r="N29" s="9" t="s">
        <v>48</v>
      </c>
      <c r="O29" s="9">
        <v>2017</v>
      </c>
      <c r="P29" s="9"/>
    </row>
    <row r="30" spans="1:16" ht="68.099999999999994" customHeight="1">
      <c r="A30" s="9">
        <v>28</v>
      </c>
      <c r="B30" s="33" t="s">
        <v>137</v>
      </c>
      <c r="C30" s="11" t="s">
        <v>138</v>
      </c>
      <c r="D30" s="12" t="s">
        <v>18</v>
      </c>
      <c r="E30" s="12">
        <v>32</v>
      </c>
      <c r="F30" s="12" t="s">
        <v>139</v>
      </c>
      <c r="G30" s="12" t="s">
        <v>50</v>
      </c>
      <c r="H30" s="13" t="s">
        <v>21</v>
      </c>
      <c r="I30" s="13" t="s">
        <v>22</v>
      </c>
      <c r="J30" s="27" t="s">
        <v>140</v>
      </c>
      <c r="K30" s="17" t="s">
        <v>141</v>
      </c>
      <c r="L30" s="10" t="s">
        <v>18</v>
      </c>
      <c r="M30" s="10" t="s">
        <v>142</v>
      </c>
      <c r="N30" s="3" t="s">
        <v>33</v>
      </c>
      <c r="O30" s="9">
        <v>2021</v>
      </c>
      <c r="P30" s="9"/>
    </row>
    <row r="31" spans="1:16" ht="68.099999999999994" customHeight="1">
      <c r="A31" s="9">
        <v>29</v>
      </c>
      <c r="B31" s="33" t="s">
        <v>143</v>
      </c>
      <c r="C31" s="11" t="s">
        <v>144</v>
      </c>
      <c r="D31" s="12" t="s">
        <v>18</v>
      </c>
      <c r="E31" s="12">
        <v>32</v>
      </c>
      <c r="F31" s="12" t="s">
        <v>139</v>
      </c>
      <c r="G31" s="12" t="s">
        <v>50</v>
      </c>
      <c r="H31" s="13" t="s">
        <v>21</v>
      </c>
      <c r="I31" s="13" t="s">
        <v>22</v>
      </c>
      <c r="J31" s="28" t="s">
        <v>129</v>
      </c>
      <c r="K31" s="10" t="s">
        <v>145</v>
      </c>
      <c r="L31" s="10" t="s">
        <v>18</v>
      </c>
      <c r="M31" s="10" t="s">
        <v>146</v>
      </c>
      <c r="N31" s="9" t="s">
        <v>48</v>
      </c>
      <c r="O31" s="9">
        <v>2020</v>
      </c>
      <c r="P31" s="9"/>
    </row>
    <row r="32" spans="1:16" ht="62.1" customHeight="1">
      <c r="A32" s="9">
        <v>30</v>
      </c>
      <c r="B32" s="9">
        <v>180022</v>
      </c>
      <c r="C32" s="9" t="s">
        <v>147</v>
      </c>
      <c r="D32" s="10" t="s">
        <v>106</v>
      </c>
      <c r="E32" s="10">
        <v>64</v>
      </c>
      <c r="F32" s="10" t="s">
        <v>102</v>
      </c>
      <c r="G32" s="10" t="s">
        <v>20</v>
      </c>
      <c r="H32" s="8" t="s">
        <v>103</v>
      </c>
      <c r="I32" s="8" t="s">
        <v>66</v>
      </c>
      <c r="J32" s="29" t="s">
        <v>148</v>
      </c>
      <c r="K32" s="17" t="s">
        <v>149</v>
      </c>
      <c r="L32" s="10" t="s">
        <v>106</v>
      </c>
      <c r="M32" s="17" t="s">
        <v>150</v>
      </c>
      <c r="N32" s="3" t="s">
        <v>151</v>
      </c>
      <c r="O32" s="9">
        <v>2010</v>
      </c>
      <c r="P32" s="9"/>
    </row>
    <row r="33" spans="1:16" ht="62.1" customHeight="1">
      <c r="A33" s="9">
        <v>31</v>
      </c>
      <c r="B33" s="9">
        <v>180032</v>
      </c>
      <c r="C33" s="9" t="s">
        <v>152</v>
      </c>
      <c r="D33" s="10" t="s">
        <v>106</v>
      </c>
      <c r="E33" s="10">
        <v>32</v>
      </c>
      <c r="F33" s="10" t="s">
        <v>102</v>
      </c>
      <c r="G33" s="10" t="s">
        <v>20</v>
      </c>
      <c r="H33" s="8" t="s">
        <v>103</v>
      </c>
      <c r="I33" s="8" t="s">
        <v>66</v>
      </c>
      <c r="J33" s="30" t="s">
        <v>153</v>
      </c>
      <c r="K33" s="17" t="s">
        <v>154</v>
      </c>
      <c r="L33" s="10" t="s">
        <v>106</v>
      </c>
      <c r="M33" s="17" t="s">
        <v>155</v>
      </c>
      <c r="N33" s="3" t="s">
        <v>156</v>
      </c>
      <c r="O33" s="9">
        <v>2015</v>
      </c>
      <c r="P33" s="9"/>
    </row>
    <row r="34" spans="1:16" ht="62.1" customHeight="1">
      <c r="A34" s="9">
        <v>32</v>
      </c>
      <c r="B34" s="9">
        <v>180016</v>
      </c>
      <c r="C34" s="9" t="s">
        <v>157</v>
      </c>
      <c r="D34" s="10" t="s">
        <v>106</v>
      </c>
      <c r="E34" s="10">
        <v>64</v>
      </c>
      <c r="F34" s="10" t="s">
        <v>133</v>
      </c>
      <c r="G34" s="10" t="s">
        <v>20</v>
      </c>
      <c r="H34" s="8" t="s">
        <v>103</v>
      </c>
      <c r="I34" s="8" t="s">
        <v>66</v>
      </c>
      <c r="J34" s="31" t="s">
        <v>158</v>
      </c>
      <c r="K34" s="17" t="s">
        <v>159</v>
      </c>
      <c r="L34" s="10" t="s">
        <v>106</v>
      </c>
      <c r="M34" s="17" t="s">
        <v>160</v>
      </c>
      <c r="N34" s="3" t="s">
        <v>161</v>
      </c>
      <c r="O34" s="9">
        <v>2005</v>
      </c>
      <c r="P34" s="9"/>
    </row>
    <row r="35" spans="1:16" ht="62.1" customHeight="1">
      <c r="A35" s="9">
        <v>33</v>
      </c>
      <c r="B35" s="9">
        <v>180001</v>
      </c>
      <c r="C35" s="9" t="s">
        <v>162</v>
      </c>
      <c r="D35" s="10" t="s">
        <v>106</v>
      </c>
      <c r="E35" s="10">
        <v>64</v>
      </c>
      <c r="F35" s="10" t="s">
        <v>133</v>
      </c>
      <c r="G35" s="10" t="s">
        <v>20</v>
      </c>
      <c r="H35" s="8" t="s">
        <v>103</v>
      </c>
      <c r="I35" s="8" t="s">
        <v>66</v>
      </c>
      <c r="J35" s="31" t="s">
        <v>163</v>
      </c>
      <c r="K35" s="17" t="s">
        <v>164</v>
      </c>
      <c r="L35" s="10" t="s">
        <v>106</v>
      </c>
      <c r="M35" s="17" t="s">
        <v>165</v>
      </c>
      <c r="N35" s="3" t="s">
        <v>166</v>
      </c>
      <c r="O35" s="9">
        <v>1999</v>
      </c>
      <c r="P35" s="9"/>
    </row>
    <row r="36" spans="1:16" ht="62.1" customHeight="1">
      <c r="A36" s="9">
        <v>34</v>
      </c>
      <c r="B36" s="33" t="s">
        <v>167</v>
      </c>
      <c r="C36" s="9" t="s">
        <v>168</v>
      </c>
      <c r="D36" s="10" t="s">
        <v>106</v>
      </c>
      <c r="E36" s="10">
        <v>64</v>
      </c>
      <c r="F36" s="10" t="s">
        <v>133</v>
      </c>
      <c r="G36" s="10" t="s">
        <v>20</v>
      </c>
      <c r="H36" s="8" t="s">
        <v>103</v>
      </c>
      <c r="I36" s="8" t="s">
        <v>66</v>
      </c>
      <c r="J36" s="31" t="s">
        <v>169</v>
      </c>
      <c r="K36" s="17" t="s">
        <v>170</v>
      </c>
      <c r="L36" s="10" t="s">
        <v>106</v>
      </c>
      <c r="M36" s="17" t="s">
        <v>171</v>
      </c>
      <c r="N36" s="3" t="s">
        <v>172</v>
      </c>
      <c r="O36" s="9">
        <v>2018</v>
      </c>
      <c r="P36" s="9"/>
    </row>
    <row r="37" spans="1:16" ht="62.1" customHeight="1">
      <c r="A37" s="9">
        <v>35</v>
      </c>
      <c r="B37" s="9">
        <v>180026</v>
      </c>
      <c r="C37" s="9" t="s">
        <v>173</v>
      </c>
      <c r="D37" s="10" t="s">
        <v>106</v>
      </c>
      <c r="E37" s="10">
        <v>62</v>
      </c>
      <c r="F37" s="10" t="s">
        <v>133</v>
      </c>
      <c r="G37" s="10" t="s">
        <v>20</v>
      </c>
      <c r="H37" s="8" t="s">
        <v>103</v>
      </c>
      <c r="I37" s="8" t="s">
        <v>66</v>
      </c>
      <c r="J37" s="31" t="s">
        <v>174</v>
      </c>
      <c r="K37" s="17" t="s">
        <v>175</v>
      </c>
      <c r="L37" s="10" t="s">
        <v>106</v>
      </c>
      <c r="M37" s="17" t="s">
        <v>176</v>
      </c>
      <c r="N37" s="3" t="s">
        <v>177</v>
      </c>
      <c r="O37" s="9">
        <v>1992</v>
      </c>
      <c r="P37" s="9"/>
    </row>
    <row r="38" spans="1:16" ht="62.1" customHeight="1">
      <c r="A38" s="9">
        <v>36</v>
      </c>
      <c r="B38" s="9">
        <v>180027</v>
      </c>
      <c r="C38" s="9" t="s">
        <v>178</v>
      </c>
      <c r="D38" s="10" t="s">
        <v>106</v>
      </c>
      <c r="E38" s="10">
        <v>32</v>
      </c>
      <c r="F38" s="10" t="s">
        <v>133</v>
      </c>
      <c r="G38" s="10" t="s">
        <v>20</v>
      </c>
      <c r="H38" s="8" t="s">
        <v>103</v>
      </c>
      <c r="I38" s="8" t="s">
        <v>66</v>
      </c>
      <c r="J38" s="31" t="s">
        <v>179</v>
      </c>
      <c r="K38" s="17" t="s">
        <v>180</v>
      </c>
      <c r="L38" s="10" t="s">
        <v>106</v>
      </c>
      <c r="M38" s="17" t="s">
        <v>181</v>
      </c>
      <c r="N38" s="3" t="s">
        <v>182</v>
      </c>
      <c r="O38" s="9">
        <v>2016</v>
      </c>
      <c r="P38" s="9"/>
    </row>
    <row r="39" spans="1:16" ht="62.1" customHeight="1">
      <c r="A39" s="9">
        <v>37</v>
      </c>
      <c r="B39" s="9">
        <v>180032</v>
      </c>
      <c r="C39" s="9" t="s">
        <v>183</v>
      </c>
      <c r="D39" s="10" t="s">
        <v>106</v>
      </c>
      <c r="E39" s="10">
        <v>32</v>
      </c>
      <c r="F39" s="10" t="s">
        <v>139</v>
      </c>
      <c r="G39" s="10" t="s">
        <v>20</v>
      </c>
      <c r="H39" s="8" t="s">
        <v>103</v>
      </c>
      <c r="I39" s="8" t="s">
        <v>66</v>
      </c>
      <c r="J39" s="10" t="s">
        <v>184</v>
      </c>
      <c r="K39" s="17" t="s">
        <v>185</v>
      </c>
      <c r="L39" s="10" t="s">
        <v>106</v>
      </c>
      <c r="M39" s="17" t="s">
        <v>186</v>
      </c>
      <c r="N39" s="3" t="s">
        <v>187</v>
      </c>
      <c r="O39" s="9">
        <v>2015</v>
      </c>
      <c r="P39" s="9"/>
    </row>
    <row r="40" spans="1:16" ht="62.1" customHeight="1">
      <c r="A40" s="9">
        <v>38</v>
      </c>
      <c r="B40" s="9">
        <v>180031</v>
      </c>
      <c r="C40" s="9" t="s">
        <v>188</v>
      </c>
      <c r="D40" s="10" t="s">
        <v>106</v>
      </c>
      <c r="E40" s="10">
        <v>32</v>
      </c>
      <c r="F40" s="10" t="s">
        <v>139</v>
      </c>
      <c r="G40" s="10" t="s">
        <v>50</v>
      </c>
      <c r="H40" s="8" t="s">
        <v>103</v>
      </c>
      <c r="I40" s="8" t="s">
        <v>66</v>
      </c>
      <c r="J40" s="10" t="s">
        <v>189</v>
      </c>
      <c r="K40" s="17" t="s">
        <v>190</v>
      </c>
      <c r="L40" s="10" t="s">
        <v>106</v>
      </c>
      <c r="M40" s="17" t="s">
        <v>191</v>
      </c>
      <c r="N40" s="3" t="s">
        <v>192</v>
      </c>
      <c r="O40" s="9">
        <v>2002</v>
      </c>
      <c r="P40" s="9"/>
    </row>
    <row r="41" spans="1:16" ht="62.1" customHeight="1">
      <c r="A41" s="9">
        <v>39</v>
      </c>
      <c r="B41" s="9">
        <v>180029</v>
      </c>
      <c r="C41" s="9" t="s">
        <v>193</v>
      </c>
      <c r="D41" s="10" t="s">
        <v>106</v>
      </c>
      <c r="E41" s="10">
        <v>32</v>
      </c>
      <c r="F41" s="10" t="s">
        <v>139</v>
      </c>
      <c r="G41" s="10" t="s">
        <v>20</v>
      </c>
      <c r="H41" s="8" t="s">
        <v>103</v>
      </c>
      <c r="I41" s="8" t="s">
        <v>66</v>
      </c>
      <c r="J41" s="30" t="s">
        <v>194</v>
      </c>
      <c r="K41" s="17" t="s">
        <v>195</v>
      </c>
      <c r="L41" s="10" t="s">
        <v>106</v>
      </c>
      <c r="M41" s="17" t="s">
        <v>196</v>
      </c>
      <c r="N41" s="3" t="s">
        <v>197</v>
      </c>
      <c r="O41" s="9">
        <v>2012</v>
      </c>
      <c r="P41" s="9"/>
    </row>
    <row r="42" spans="1:16" ht="62.1" customHeight="1">
      <c r="A42" s="9">
        <v>40</v>
      </c>
      <c r="B42" s="9">
        <v>180028</v>
      </c>
      <c r="C42" s="9" t="s">
        <v>198</v>
      </c>
      <c r="D42" s="10" t="s">
        <v>106</v>
      </c>
      <c r="E42" s="10">
        <v>32</v>
      </c>
      <c r="F42" s="10" t="s">
        <v>139</v>
      </c>
      <c r="G42" s="10" t="s">
        <v>20</v>
      </c>
      <c r="H42" s="8" t="s">
        <v>103</v>
      </c>
      <c r="I42" s="8" t="s">
        <v>66</v>
      </c>
      <c r="J42" s="31" t="s">
        <v>199</v>
      </c>
      <c r="K42" s="17" t="s">
        <v>200</v>
      </c>
      <c r="L42" s="10" t="s">
        <v>106</v>
      </c>
      <c r="M42" s="10" t="s">
        <v>192</v>
      </c>
      <c r="N42" s="3" t="s">
        <v>191</v>
      </c>
      <c r="O42" s="9">
        <v>2009</v>
      </c>
      <c r="P42" s="9"/>
    </row>
    <row r="43" spans="1:16" ht="30" customHeight="1">
      <c r="A43" s="9">
        <v>41</v>
      </c>
      <c r="B43" s="33" t="s">
        <v>137</v>
      </c>
      <c r="C43" s="9" t="s">
        <v>201</v>
      </c>
      <c r="D43" s="9" t="s">
        <v>18</v>
      </c>
      <c r="E43" s="9">
        <v>720</v>
      </c>
      <c r="F43" s="9" t="s">
        <v>19</v>
      </c>
      <c r="G43" s="9" t="s">
        <v>20</v>
      </c>
      <c r="H43" s="9" t="s">
        <v>21</v>
      </c>
      <c r="I43" s="9" t="s">
        <v>22</v>
      </c>
      <c r="J43" s="10"/>
      <c r="K43" s="10"/>
      <c r="L43" s="10"/>
      <c r="M43" s="10"/>
      <c r="N43" s="9"/>
      <c r="O43" s="9"/>
      <c r="P43" s="9"/>
    </row>
    <row r="44" spans="1:16" ht="30" customHeight="1">
      <c r="A44" s="9">
        <v>42</v>
      </c>
      <c r="B44" s="33" t="s">
        <v>202</v>
      </c>
      <c r="C44" s="9" t="s">
        <v>203</v>
      </c>
      <c r="D44" s="9" t="s">
        <v>18</v>
      </c>
      <c r="E44" s="9">
        <v>60</v>
      </c>
      <c r="F44" s="9" t="s">
        <v>19</v>
      </c>
      <c r="G44" s="9" t="s">
        <v>20</v>
      </c>
      <c r="H44" s="9" t="s">
        <v>21</v>
      </c>
      <c r="I44" s="9" t="s">
        <v>22</v>
      </c>
      <c r="J44" s="10"/>
      <c r="K44" s="10"/>
      <c r="L44" s="10"/>
      <c r="M44" s="10"/>
      <c r="N44" s="9"/>
      <c r="O44" s="9"/>
      <c r="P44" s="9"/>
    </row>
    <row r="45" spans="1:16" ht="30" customHeight="1">
      <c r="A45" s="9">
        <v>43</v>
      </c>
      <c r="B45" s="33" t="s">
        <v>204</v>
      </c>
      <c r="C45" s="9" t="s">
        <v>205</v>
      </c>
      <c r="D45" s="9" t="s">
        <v>18</v>
      </c>
      <c r="E45" s="9">
        <v>120</v>
      </c>
      <c r="F45" s="9" t="s">
        <v>19</v>
      </c>
      <c r="G45" s="9" t="s">
        <v>20</v>
      </c>
      <c r="H45" s="9" t="s">
        <v>21</v>
      </c>
      <c r="I45" s="9" t="s">
        <v>22</v>
      </c>
      <c r="J45" s="10"/>
      <c r="K45" s="10"/>
      <c r="L45" s="10"/>
      <c r="M45" s="10"/>
      <c r="N45" s="9"/>
      <c r="O45" s="9"/>
      <c r="P45" s="9"/>
    </row>
    <row r="46" spans="1:16" ht="30" customHeight="1">
      <c r="A46" s="14"/>
      <c r="B46" s="15"/>
      <c r="C46" s="15"/>
      <c r="D46" s="10"/>
      <c r="E46" s="10"/>
      <c r="F46" s="10"/>
      <c r="G46" s="10"/>
      <c r="H46" s="8"/>
      <c r="I46" s="8"/>
      <c r="J46" s="10"/>
      <c r="K46" s="10"/>
      <c r="L46" s="10"/>
      <c r="M46" s="10"/>
      <c r="N46" s="9"/>
      <c r="O46" s="9"/>
      <c r="P46" s="9"/>
    </row>
    <row r="47" spans="1:16" ht="30" customHeight="1">
      <c r="A47" s="14"/>
      <c r="B47" s="9"/>
      <c r="C47" s="9"/>
      <c r="D47" s="10"/>
      <c r="E47" s="10"/>
      <c r="F47" s="10"/>
      <c r="G47" s="10"/>
      <c r="H47" s="8"/>
      <c r="I47" s="8"/>
      <c r="J47" s="10"/>
      <c r="K47" s="10"/>
      <c r="L47" s="10"/>
      <c r="M47" s="10"/>
      <c r="N47" s="9"/>
      <c r="O47" s="9"/>
      <c r="P47" s="9"/>
    </row>
    <row r="48" spans="1:16" ht="30" customHeight="1">
      <c r="A48" s="14"/>
      <c r="B48" s="9"/>
      <c r="C48" s="9"/>
      <c r="D48" s="10"/>
      <c r="E48" s="10"/>
      <c r="F48" s="10"/>
      <c r="G48" s="10"/>
      <c r="H48" s="8"/>
      <c r="I48" s="8"/>
      <c r="J48" s="10"/>
      <c r="K48" s="10"/>
      <c r="L48" s="10"/>
      <c r="M48" s="10"/>
      <c r="N48" s="9"/>
      <c r="O48" s="9"/>
      <c r="P48" s="9"/>
    </row>
    <row r="49" spans="1:16" ht="30" customHeight="1">
      <c r="A49" s="14"/>
      <c r="B49" s="9"/>
      <c r="C49" s="9"/>
      <c r="D49" s="10"/>
      <c r="E49" s="10"/>
      <c r="F49" s="10"/>
      <c r="G49" s="10"/>
      <c r="H49" s="8"/>
      <c r="I49" s="8"/>
      <c r="J49" s="10"/>
      <c r="K49" s="10"/>
      <c r="L49" s="10"/>
      <c r="M49" s="10"/>
      <c r="N49" s="9"/>
      <c r="O49" s="9"/>
      <c r="P49" s="9"/>
    </row>
    <row r="50" spans="1:16" ht="30" customHeight="1">
      <c r="A50" s="14"/>
      <c r="B50" s="9"/>
      <c r="C50" s="9"/>
      <c r="D50" s="10"/>
      <c r="E50" s="10"/>
      <c r="F50" s="10"/>
      <c r="G50" s="10"/>
      <c r="H50" s="8"/>
      <c r="I50" s="8"/>
      <c r="J50" s="10"/>
      <c r="K50" s="10"/>
      <c r="L50" s="10"/>
      <c r="M50" s="10"/>
      <c r="N50" s="9"/>
      <c r="O50" s="9"/>
      <c r="P50" s="9"/>
    </row>
    <row r="51" spans="1:16" ht="30" customHeight="1">
      <c r="A51" s="14"/>
      <c r="B51" s="9"/>
      <c r="C51" s="9"/>
      <c r="D51" s="10"/>
      <c r="E51" s="10"/>
      <c r="F51" s="10"/>
      <c r="G51" s="10"/>
      <c r="H51" s="8"/>
      <c r="I51" s="8"/>
      <c r="J51" s="10"/>
      <c r="K51" s="10"/>
      <c r="L51" s="10"/>
      <c r="M51" s="10"/>
      <c r="N51" s="9"/>
      <c r="O51" s="9"/>
      <c r="P51" s="9"/>
    </row>
  </sheetData>
  <mergeCells count="1">
    <mergeCell ref="A1:P1"/>
  </mergeCells>
  <phoneticPr fontId="12" type="noConversion"/>
  <dataValidations count="7">
    <dataValidation allowBlank="1" showInputMessage="1" showErrorMessage="1" sqref="H2 I2 I21 I30 I31 I3:I11 I12:I13 I14:I20 I22:I24 I25:I29 I32:I42 I43:I45 I46:I51"/>
    <dataValidation type="list" allowBlank="1" showInputMessage="1" showErrorMessage="1" sqref="F3 F21 F29 F30 F31 F32 F4:F20 F22:F24 F25:F28 F33:F34 F35:F38 F39:F40 F41:F42 F43:F45 F46:F51">
      <formula1>"公共基础课,实践课,专业基础课,专业核心课,专业拓展课"</formula1>
    </dataValidation>
    <dataValidation type="list" allowBlank="1" showInputMessage="1" showErrorMessage="1" sqref="L3 L4 L5 L6 L7 L8 L11 L14 L15 L16 L21 L30 L31 L9:L10 L12:L13 L17:L20 L22:L24 L25:L26 L27:L29 L32:L42 L43:L51">
      <formula1>"中文,外文"</formula1>
    </dataValidation>
    <dataValidation type="whole" allowBlank="1" showInputMessage="1" showErrorMessage="1" sqref="E13 E21 E30 E31 E3:E12 E14:E16 E17:E20 E22:E24 E25:E29 E32:E42 E43:E45 E46:E51">
      <formula1>0</formula1>
      <formula2>1000</formula2>
    </dataValidation>
    <dataValidation type="list" allowBlank="1" showInputMessage="1" showErrorMessage="1" sqref="D21 D3:D11 D12:D20 D22:D24 D25:D29 D30:D31 D32:D42 D43:D45 D46:D51">
      <formula1>"中文,外文,双语"</formula1>
    </dataValidation>
    <dataValidation type="list" allowBlank="1" showInputMessage="1" showErrorMessage="1" sqref="G30 G31 G3:G8 G9:G11 G12:G21 G22:G24 G25:G29 G32:G42 G43:G45 G46:G51">
      <formula1>"必修课,选修课"</formula1>
    </dataValidation>
    <dataValidation type="list" allowBlank="1" showInputMessage="1" showErrorMessage="1" sqref="H3:H20 H21:H24 H25:H28 H29:H31 H32:H42 H43:H45 H46:H51">
      <formula1>"中方开设课程,引进外方课程,共同开发课程,其他"</formula1>
    </dataValidation>
  </dataValidations>
  <pageMargins left="0.75" right="0.75" top="1" bottom="1" header="0.5" footer="0.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9"/>
  <sheetViews>
    <sheetView workbookViewId="0">
      <selection activeCell="B7" sqref="B7"/>
    </sheetView>
  </sheetViews>
  <sheetFormatPr defaultColWidth="9" defaultRowHeight="14.25"/>
  <cols>
    <col min="1" max="1" width="14.375" style="1" customWidth="1"/>
    <col min="2" max="11" width="12.625" style="1" customWidth="1"/>
    <col min="17" max="17" width="12.625"/>
  </cols>
  <sheetData>
    <row r="1" spans="1:17" ht="30" customHeight="1">
      <c r="A1" s="44" t="s">
        <v>206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7" ht="30" customHeight="1">
      <c r="A2" s="38" t="s">
        <v>8</v>
      </c>
      <c r="B2" s="38" t="s">
        <v>207</v>
      </c>
      <c r="C2" s="38"/>
      <c r="D2" s="38" t="s">
        <v>21</v>
      </c>
      <c r="E2" s="38"/>
      <c r="F2" s="38" t="s">
        <v>103</v>
      </c>
      <c r="G2" s="38"/>
      <c r="H2" s="38" t="s">
        <v>208</v>
      </c>
      <c r="I2" s="38"/>
      <c r="J2" s="38" t="s">
        <v>209</v>
      </c>
      <c r="K2" s="38"/>
    </row>
    <row r="3" spans="1:17" ht="30" customHeight="1">
      <c r="A3" s="38"/>
      <c r="B3" s="2" t="s">
        <v>210</v>
      </c>
      <c r="C3" s="2" t="s">
        <v>211</v>
      </c>
      <c r="D3" s="2" t="s">
        <v>210</v>
      </c>
      <c r="E3" s="2" t="s">
        <v>211</v>
      </c>
      <c r="F3" s="2" t="s">
        <v>210</v>
      </c>
      <c r="G3" s="2" t="s">
        <v>211</v>
      </c>
      <c r="H3" s="2" t="s">
        <v>210</v>
      </c>
      <c r="I3" s="2" t="s">
        <v>211</v>
      </c>
      <c r="J3" s="2" t="s">
        <v>210</v>
      </c>
      <c r="K3" s="2" t="s">
        <v>211</v>
      </c>
    </row>
    <row r="4" spans="1:17" ht="30" customHeight="1">
      <c r="A4" s="2" t="s">
        <v>29</v>
      </c>
      <c r="B4" s="3">
        <f>COUNTIF(培养方案!F:F,A4)</f>
        <v>21</v>
      </c>
      <c r="C4" s="4">
        <f>B4/SUM(B4:B8)</f>
        <v>0.48837209302325579</v>
      </c>
      <c r="D4" s="3">
        <f>COUNTIFS(培养方案!H:H,"中方开设课程",培养方案!F:F,A4)</f>
        <v>17</v>
      </c>
      <c r="E4" s="4">
        <f>D4/SUM(D4:D8)</f>
        <v>0.6071428571428571</v>
      </c>
      <c r="F4" s="3">
        <f>COUNTIFS(培养方案!H:H,"引进外方课程",培养方案!F:F,A4)</f>
        <v>4</v>
      </c>
      <c r="G4" s="4">
        <f>F4/SUM(F4:F8)</f>
        <v>0.26666666666666666</v>
      </c>
      <c r="H4" s="3">
        <f>COUNTIFS(培养方案!H:H,"共同开发课程",培养方案!F:F,A4)</f>
        <v>0</v>
      </c>
      <c r="I4" s="4" t="e">
        <f>H4/SUM(H4:H8)</f>
        <v>#DIV/0!</v>
      </c>
      <c r="J4" s="3">
        <f>COUNTIFS(培养方案!H:H,"其他",培养方案!F:F,A4)</f>
        <v>0</v>
      </c>
      <c r="K4" s="4" t="e">
        <f>J4/SUM(J4:J8)</f>
        <v>#DIV/0!</v>
      </c>
    </row>
    <row r="5" spans="1:17" ht="30" customHeight="1">
      <c r="A5" s="2" t="s">
        <v>19</v>
      </c>
      <c r="B5" s="3">
        <f>COUNTIF(培养方案!F:F,A5)</f>
        <v>4</v>
      </c>
      <c r="C5" s="4">
        <f>B5/SUM(B4:B8)</f>
        <v>9.3023255813953487E-2</v>
      </c>
      <c r="D5" s="3">
        <f>COUNTIFS(培养方案!H:H,"中方开设课程",培养方案!F:F,A5)</f>
        <v>4</v>
      </c>
      <c r="E5" s="4">
        <f>D5/SUM(D4:D8)</f>
        <v>0.14285714285714285</v>
      </c>
      <c r="F5" s="3">
        <f>COUNTIFS(培养方案!H:H,"引进外方课程",培养方案!F:F,A5)</f>
        <v>0</v>
      </c>
      <c r="G5" s="4">
        <f>F5/SUM(F4:F8)</f>
        <v>0</v>
      </c>
      <c r="H5" s="3">
        <f>COUNTIFS(培养方案!H:H,"共同开发课程",培养方案!F:F,A5)</f>
        <v>0</v>
      </c>
      <c r="I5" s="4" t="e">
        <f>H5/SUM(H4:H8)</f>
        <v>#DIV/0!</v>
      </c>
      <c r="J5" s="3">
        <f>COUNTIFS(培养方案!H:H,"其他",培养方案!F:F,A5)</f>
        <v>0</v>
      </c>
      <c r="K5" s="4" t="e">
        <f>J5/SUM(J4:J8)</f>
        <v>#DIV/0!</v>
      </c>
    </row>
    <row r="6" spans="1:17" ht="30" customHeight="1">
      <c r="A6" s="2" t="s">
        <v>102</v>
      </c>
      <c r="B6" s="3">
        <f>COUNTIF(培养方案!F:F,A6)</f>
        <v>6</v>
      </c>
      <c r="C6" s="4">
        <f>B6/SUM(B4:B8)</f>
        <v>0.13953488372093023</v>
      </c>
      <c r="D6" s="3">
        <f>COUNTIFS(培养方案!H:H,"中方开设课程",培养方案!F:F,A6)</f>
        <v>4</v>
      </c>
      <c r="E6" s="4">
        <f>D6/SUM(D4:D8)</f>
        <v>0.14285714285714285</v>
      </c>
      <c r="F6" s="3">
        <f>COUNTIFS(培养方案!H:H,"引进外方课程",培养方案!F:F,A6)</f>
        <v>2</v>
      </c>
      <c r="G6" s="4">
        <f>F6/SUM(F4:F8)</f>
        <v>0.13333333333333333</v>
      </c>
      <c r="H6" s="3">
        <f>COUNTIFS(培养方案!H:H,"共同开发课程",培养方案!F:F,A6)</f>
        <v>0</v>
      </c>
      <c r="I6" s="4" t="e">
        <f>H6/SUM(H4:H8)</f>
        <v>#DIV/0!</v>
      </c>
      <c r="J6" s="3">
        <f>COUNTIFS(培养方案!H:H,"其他",培养方案!F:F,A6)</f>
        <v>0</v>
      </c>
      <c r="K6" s="4" t="e">
        <f>J6/SUM(J4:J8)</f>
        <v>#DIV/0!</v>
      </c>
    </row>
    <row r="7" spans="1:17" ht="30" customHeight="1">
      <c r="A7" s="2" t="s">
        <v>133</v>
      </c>
      <c r="B7" s="3">
        <f>COUNTIF(培养方案!F:F,A7)</f>
        <v>6</v>
      </c>
      <c r="C7" s="4">
        <f>B7/SUM(B4:B8)</f>
        <v>0.13953488372093023</v>
      </c>
      <c r="D7" s="3">
        <f>COUNTIFS(培养方案!H:H,"中方开设课程",培养方案!F:F,A7)</f>
        <v>1</v>
      </c>
      <c r="E7" s="4">
        <f>D7/SUM(D4:D8)</f>
        <v>3.5714285714285712E-2</v>
      </c>
      <c r="F7" s="3">
        <f>COUNTIFS(培养方案!H:H,"引进外方课程",培养方案!F:F,A7)</f>
        <v>5</v>
      </c>
      <c r="G7" s="4">
        <f>F7/SUM(F4:F8)</f>
        <v>0.33333333333333331</v>
      </c>
      <c r="H7" s="3">
        <f>COUNTIFS(培养方案!H:H,"共同开发课程",培养方案!F:F,A7)</f>
        <v>0</v>
      </c>
      <c r="I7" s="4" t="e">
        <f>H7/SUM(H4:H8)</f>
        <v>#DIV/0!</v>
      </c>
      <c r="J7" s="3">
        <f>COUNTIFS(培养方案!H:H,"其他",培养方案!F:F,A7)</f>
        <v>0</v>
      </c>
      <c r="K7" s="4" t="e">
        <f>J7/SUM(J4:J8)</f>
        <v>#DIV/0!</v>
      </c>
    </row>
    <row r="8" spans="1:17" ht="30" customHeight="1">
      <c r="A8" s="2" t="s">
        <v>139</v>
      </c>
      <c r="B8" s="3">
        <f>COUNTIF(培养方案!F:F,A8)</f>
        <v>6</v>
      </c>
      <c r="C8" s="4">
        <f>B8/SUM(B4:B8)</f>
        <v>0.13953488372093023</v>
      </c>
      <c r="D8" s="3">
        <f>COUNTIFS(培养方案!H:H,"中方开设课程",培养方案!F:F,A8)</f>
        <v>2</v>
      </c>
      <c r="E8" s="4">
        <f>D8/SUM(D4:D8)</f>
        <v>7.1428571428571425E-2</v>
      </c>
      <c r="F8" s="3">
        <f>COUNTIFS(培养方案!H:H,"引进外方课程",培养方案!F:F,A8)</f>
        <v>4</v>
      </c>
      <c r="G8" s="4">
        <f>F8/SUM(F4:F8)</f>
        <v>0.26666666666666666</v>
      </c>
      <c r="H8" s="3">
        <f>COUNTIFS(培养方案!H:H,"共同开发课程",培养方案!F:F,A8)</f>
        <v>0</v>
      </c>
      <c r="I8" s="4" t="e">
        <f>H8/SUM(H4:H8)</f>
        <v>#DIV/0!</v>
      </c>
      <c r="J8" s="3">
        <f>COUNTIFS(培养方案!H:H,"其他",培养方案!F:F,A8)</f>
        <v>0</v>
      </c>
      <c r="K8" s="4" t="e">
        <f>J8/SUM(J4:J8)</f>
        <v>#DIV/0!</v>
      </c>
    </row>
    <row r="9" spans="1:17" ht="30" customHeight="1">
      <c r="A9" s="2" t="s">
        <v>20</v>
      </c>
      <c r="B9" s="3">
        <f>COUNTIF(培养方案!G:G,A9)</f>
        <v>36</v>
      </c>
      <c r="C9" s="4">
        <f>B9/SUM(B4:B8)</f>
        <v>0.83720930232558144</v>
      </c>
      <c r="D9" s="3">
        <f>COUNTIFS(培养方案!H:H,"中方开设课程",培养方案!G:G,A9)</f>
        <v>22</v>
      </c>
      <c r="E9" s="4">
        <f>D9/SUM(D4:D8)</f>
        <v>0.7857142857142857</v>
      </c>
      <c r="F9" s="3">
        <f>COUNTIFS(培养方案!H:H,"引进外方课程",培养方案!G:G,A9)</f>
        <v>14</v>
      </c>
      <c r="G9" s="4">
        <f>F9/SUM(F4:F8)</f>
        <v>0.93333333333333335</v>
      </c>
      <c r="H9" s="3">
        <f>COUNTIFS(培养方案!H:H,"共同开发课程",培养方案!G:G,A9)</f>
        <v>0</v>
      </c>
      <c r="I9" s="4" t="e">
        <f>H9/SUM(H4:H8)</f>
        <v>#DIV/0!</v>
      </c>
      <c r="J9" s="3">
        <f>COUNTIFS(培养方案!H:H,"其他",培养方案!G:G,A9)</f>
        <v>0</v>
      </c>
      <c r="K9" s="4" t="e">
        <f>J9/SUM(J4:J8)</f>
        <v>#DIV/0!</v>
      </c>
    </row>
    <row r="10" spans="1:17" ht="30" customHeight="1">
      <c r="A10" s="2" t="s">
        <v>50</v>
      </c>
      <c r="B10" s="3">
        <f>COUNTIF(培养方案!G:G,A10)</f>
        <v>7</v>
      </c>
      <c r="C10" s="4">
        <f>B10/SUM(B4:B8)</f>
        <v>0.16279069767441862</v>
      </c>
      <c r="D10" s="3">
        <f>COUNTIFS(培养方案!H:H,"中方开设课程",培养方案!G:G,A10)</f>
        <v>6</v>
      </c>
      <c r="E10" s="4">
        <f>D10/SUM(D4:D8)</f>
        <v>0.21428571428571427</v>
      </c>
      <c r="F10" s="3">
        <f>COUNTIFS(培养方案!H:H,"引进外方课程",培养方案!G:G,A10)</f>
        <v>1</v>
      </c>
      <c r="G10" s="4">
        <f>F10/SUM(F4:F8)</f>
        <v>6.6666666666666666E-2</v>
      </c>
      <c r="H10" s="3">
        <f>COUNTIFS(培养方案!H:H,"共同开发课程",培养方案!G:G,A10)</f>
        <v>0</v>
      </c>
      <c r="I10" s="4" t="e">
        <f>H10/SUM(H4:H8)</f>
        <v>#DIV/0!</v>
      </c>
      <c r="J10" s="3">
        <f>COUNTIFS(培养方案!H:H,"其他",培养方案!G:G,A10)</f>
        <v>0</v>
      </c>
      <c r="K10" s="4" t="e">
        <f>J10/SUM(J4:J8)</f>
        <v>#DIV/0!</v>
      </c>
    </row>
    <row r="11" spans="1:17" ht="30" customHeight="1">
      <c r="A11" s="38" t="s">
        <v>212</v>
      </c>
      <c r="B11" s="38" t="s">
        <v>4</v>
      </c>
      <c r="C11" s="38"/>
      <c r="D11" s="38"/>
      <c r="E11" s="38"/>
      <c r="F11" s="38"/>
      <c r="G11" s="38"/>
      <c r="H11" s="40" t="s">
        <v>213</v>
      </c>
      <c r="I11" s="41"/>
      <c r="J11" s="41"/>
      <c r="K11" s="42"/>
    </row>
    <row r="12" spans="1:17" ht="30" customHeight="1">
      <c r="A12" s="38"/>
      <c r="B12" s="38" t="s">
        <v>214</v>
      </c>
      <c r="C12" s="38"/>
      <c r="D12" s="38" t="s">
        <v>215</v>
      </c>
      <c r="E12" s="38"/>
      <c r="F12" s="38" t="s">
        <v>216</v>
      </c>
      <c r="G12" s="43"/>
      <c r="H12" s="38" t="s">
        <v>214</v>
      </c>
      <c r="I12" s="38"/>
      <c r="J12" s="38" t="s">
        <v>215</v>
      </c>
      <c r="K12" s="38"/>
    </row>
    <row r="13" spans="1:17" ht="30" customHeight="1">
      <c r="A13" s="2" t="s">
        <v>29</v>
      </c>
      <c r="B13" s="39">
        <f>COUNTIFS(培养方案!D:D,"中文",培养方案!F:F,A13)/COUNTIF(培养方案!D:D,"中文")</f>
        <v>0.6071428571428571</v>
      </c>
      <c r="C13" s="39"/>
      <c r="D13" s="39">
        <f>COUNTIFS(培养方案!D:D,"外文",培养方案!F:F,A13)/COUNTIF(培养方案!D:D,"外文")</f>
        <v>0</v>
      </c>
      <c r="E13" s="39"/>
      <c r="F13" s="39">
        <f>COUNTIFS(培养方案!D:D,"双语",培养方案!F:F,A13)/COUNTIF(培养方案!D:D,"双语")</f>
        <v>1</v>
      </c>
      <c r="G13" s="39"/>
      <c r="H13" s="39">
        <f>COUNTIFS(培养方案!L:L,"中文",培养方案!F:F,A13)/COUNTIF(培养方案!L:L,"中文")</f>
        <v>0.68</v>
      </c>
      <c r="I13" s="39"/>
      <c r="J13" s="39">
        <f>COUNTIFS(培养方案!L:L,"外文",培养方案!F:F,A13)/COUNTIF(培养方案!L:L,"外文")</f>
        <v>0.26666666666666666</v>
      </c>
      <c r="K13" s="39"/>
    </row>
    <row r="14" spans="1:17" ht="30" customHeight="1">
      <c r="A14" s="2" t="s">
        <v>19</v>
      </c>
      <c r="B14" s="39">
        <f>COUNTIFS(培养方案!D:D,"中文",培养方案!F:F,A14)/COUNTIF(培养方案!D:D,"中文")</f>
        <v>0.14285714285714285</v>
      </c>
      <c r="C14" s="39"/>
      <c r="D14" s="39">
        <f>COUNTIFS(培养方案!D:D,"外文",培养方案!F:F,A14)/COUNTIF(培养方案!D:D,"外文")</f>
        <v>0</v>
      </c>
      <c r="E14" s="39"/>
      <c r="F14" s="39">
        <f>COUNTIFS(培养方案!D:D,"双语",培养方案!F:F,A14)/COUNTIF(培养方案!D:D,"双语")</f>
        <v>0</v>
      </c>
      <c r="G14" s="39"/>
      <c r="H14" s="39">
        <f>COUNTIFS(培养方案!L:L,"中文",培养方案!F:F,A14)/COUNTIF(培养方案!L:L,"中文")</f>
        <v>0.04</v>
      </c>
      <c r="I14" s="39"/>
      <c r="J14" s="39">
        <f>COUNTIFS(培养方案!L:L,"外文",培养方案!F:F,A14)/COUNTIF(培养方案!L:L,"外文")</f>
        <v>0</v>
      </c>
      <c r="K14" s="39"/>
      <c r="Q14" s="5"/>
    </row>
    <row r="15" spans="1:17" ht="30" customHeight="1">
      <c r="A15" s="2" t="s">
        <v>102</v>
      </c>
      <c r="B15" s="39">
        <f>COUNTIFS(培养方案!D:D,"中文",培养方案!F:F,A15)/COUNTIF(培养方案!D:D,"中文")</f>
        <v>0.14285714285714285</v>
      </c>
      <c r="C15" s="39"/>
      <c r="D15" s="39">
        <f>COUNTIFS(培养方案!D:D,"外文",培养方案!F:F,A15)/COUNTIF(培养方案!D:D,"外文")</f>
        <v>0.18181818181818182</v>
      </c>
      <c r="E15" s="39"/>
      <c r="F15" s="39">
        <f>COUNTIFS(培养方案!D:D,"双语",培养方案!F:F,A15)/COUNTIF(培养方案!D:D,"双语")</f>
        <v>0</v>
      </c>
      <c r="G15" s="39"/>
      <c r="H15" s="39">
        <f>COUNTIFS(培养方案!L:L,"中文",培养方案!F:F,A15)/COUNTIF(培养方案!L:L,"中文")</f>
        <v>0.16</v>
      </c>
      <c r="I15" s="39"/>
      <c r="J15" s="39">
        <f>COUNTIFS(培养方案!L:L,"外文",培养方案!F:F,A15)/COUNTIF(培养方案!L:L,"外文")</f>
        <v>0.13333333333333333</v>
      </c>
      <c r="K15" s="39"/>
      <c r="Q15" s="5"/>
    </row>
    <row r="16" spans="1:17" ht="30" customHeight="1">
      <c r="A16" s="2" t="s">
        <v>133</v>
      </c>
      <c r="B16" s="39">
        <f>COUNTIFS(培养方案!D:D,"中文",培养方案!F:F,A16)/COUNTIF(培养方案!D:D,"中文")</f>
        <v>3.5714285714285712E-2</v>
      </c>
      <c r="C16" s="39"/>
      <c r="D16" s="39">
        <f>COUNTIFS(培养方案!D:D,"外文",培养方案!F:F,A16)/COUNTIF(培养方案!D:D,"外文")</f>
        <v>0.45454545454545453</v>
      </c>
      <c r="E16" s="39"/>
      <c r="F16" s="39">
        <f>COUNTIFS(培养方案!D:D,"双语",培养方案!F:F,A16)/COUNTIF(培养方案!D:D,"双语")</f>
        <v>0</v>
      </c>
      <c r="G16" s="39"/>
      <c r="H16" s="39">
        <f>COUNTIFS(培养方案!L:L,"中文",培养方案!F:F,A16)/COUNTIF(培养方案!L:L,"中文")</f>
        <v>0.04</v>
      </c>
      <c r="I16" s="39"/>
      <c r="J16" s="39">
        <f>COUNTIFS(培养方案!L:L,"外文",培养方案!F:F,A16)/COUNTIF(培养方案!L:L,"外文")</f>
        <v>0.33333333333333331</v>
      </c>
      <c r="K16" s="39"/>
      <c r="Q16" s="5"/>
    </row>
    <row r="17" spans="1:17" ht="30" customHeight="1">
      <c r="A17" s="2" t="s">
        <v>139</v>
      </c>
      <c r="B17" s="39">
        <f>COUNTIFS(培养方案!D:D,"中文",培养方案!F:F,A17)/COUNTIF(培养方案!D:D,"中文")</f>
        <v>7.1428571428571425E-2</v>
      </c>
      <c r="C17" s="39"/>
      <c r="D17" s="39">
        <f>COUNTIFS(培养方案!D:D,"外文",培养方案!F:F,A17)/COUNTIF(培养方案!D:D,"外文")</f>
        <v>0.36363636363636365</v>
      </c>
      <c r="E17" s="39"/>
      <c r="F17" s="39">
        <f>COUNTIFS(培养方案!D:D,"双语",培养方案!F:F,A17)/COUNTIF(培养方案!D:D,"双语")</f>
        <v>0</v>
      </c>
      <c r="G17" s="39"/>
      <c r="H17" s="39">
        <f>COUNTIFS(培养方案!L:L,"中文",培养方案!F:F,A17)/COUNTIF(培养方案!L:L,"中文")</f>
        <v>0.08</v>
      </c>
      <c r="I17" s="39"/>
      <c r="J17" s="39">
        <f>COUNTIFS(培养方案!L:L,"外文",培养方案!F:F,A17)/COUNTIF(培养方案!L:L,"外文")</f>
        <v>0.26666666666666666</v>
      </c>
      <c r="K17" s="39"/>
      <c r="Q17" s="5"/>
    </row>
    <row r="18" spans="1:17" ht="30" customHeight="1">
      <c r="A18" s="2" t="s">
        <v>20</v>
      </c>
      <c r="B18" s="39">
        <f>COUNTIFS(培养方案!D:D,"中文",培养方案!G:G,A18)/COUNTIF(培养方案!D:D,"中文")</f>
        <v>0.7857142857142857</v>
      </c>
      <c r="C18" s="39"/>
      <c r="D18" s="39">
        <f>COUNTIFS(培养方案!D:D,"外文",培养方案!G:G,A18)/COUNTIF(培养方案!D:D,"外文")</f>
        <v>0.90909090909090906</v>
      </c>
      <c r="E18" s="39"/>
      <c r="F18" s="39">
        <f>COUNTIFS(培养方案!D:D,"双语",培养方案!G:G,A18)/COUNTIF(培养方案!D:D,"双语")</f>
        <v>1</v>
      </c>
      <c r="G18" s="39"/>
      <c r="H18" s="39">
        <f>COUNTIFS(培养方案!L:L,"中文",培养方案!G:G,A18)/COUNTIF(培养方案!L:L,"中文")</f>
        <v>0.76</v>
      </c>
      <c r="I18" s="39"/>
      <c r="J18" s="39">
        <f>COUNTIFS(培养方案!L:L,"外文",培养方案!G:G,A18)/COUNTIF(培养方案!L:L,"外文")</f>
        <v>0.93333333333333335</v>
      </c>
      <c r="K18" s="39"/>
      <c r="Q18" s="5"/>
    </row>
    <row r="19" spans="1:17" ht="30" customHeight="1">
      <c r="A19" s="2" t="s">
        <v>50</v>
      </c>
      <c r="B19" s="39">
        <f>COUNTIFS(培养方案!D:D,"中文",培养方案!G:G,A19)/COUNTIF(培养方案!D:D,"中文")</f>
        <v>0.21428571428571427</v>
      </c>
      <c r="C19" s="39"/>
      <c r="D19" s="39">
        <f>COUNTIFS(培养方案!D:D,"外文",培养方案!G:G,A19)/COUNTIF(培养方案!D:D,"外文")</f>
        <v>9.0909090909090912E-2</v>
      </c>
      <c r="E19" s="39"/>
      <c r="F19" s="39">
        <f>COUNTIFS(培养方案!D:D,"外文",培养方案!G:G,A19)/COUNTIF(培养方案!D:D,"外文")</f>
        <v>9.0909090909090912E-2</v>
      </c>
      <c r="G19" s="39"/>
      <c r="H19" s="39">
        <f>COUNTIFS(培养方案!L:L,"中文",培养方案!G:G,A19)/COUNTIF(培养方案!L:L,"中文")</f>
        <v>0.24</v>
      </c>
      <c r="I19" s="39"/>
      <c r="J19" s="39">
        <f>COUNTIFS(培养方案!L:L,"外文",培养方案!G:G,A19)/COUNTIF(培养方案!L:L,"外文")</f>
        <v>6.6666666666666666E-2</v>
      </c>
      <c r="K19" s="39"/>
    </row>
  </sheetData>
  <sheetProtection password="D228" sheet="1" objects="1"/>
  <mergeCells count="50">
    <mergeCell ref="A1:K1"/>
    <mergeCell ref="B2:C2"/>
    <mergeCell ref="D2:E2"/>
    <mergeCell ref="F2:G2"/>
    <mergeCell ref="H2:I2"/>
    <mergeCell ref="J2:K2"/>
    <mergeCell ref="A2:A3"/>
    <mergeCell ref="H13:I13"/>
    <mergeCell ref="J13:K13"/>
    <mergeCell ref="B11:G11"/>
    <mergeCell ref="H11:K11"/>
    <mergeCell ref="B12:C12"/>
    <mergeCell ref="D12:E12"/>
    <mergeCell ref="F12:G12"/>
    <mergeCell ref="H12:I12"/>
    <mergeCell ref="J12:K12"/>
    <mergeCell ref="J15:K15"/>
    <mergeCell ref="B14:C14"/>
    <mergeCell ref="D14:E14"/>
    <mergeCell ref="F14:G14"/>
    <mergeCell ref="H14:I14"/>
    <mergeCell ref="J14:K14"/>
    <mergeCell ref="J17:K17"/>
    <mergeCell ref="B16:C16"/>
    <mergeCell ref="D16:E16"/>
    <mergeCell ref="F16:G16"/>
    <mergeCell ref="H16:I16"/>
    <mergeCell ref="J16:K16"/>
    <mergeCell ref="J19:K19"/>
    <mergeCell ref="B18:C18"/>
    <mergeCell ref="D18:E18"/>
    <mergeCell ref="F18:G18"/>
    <mergeCell ref="H18:I18"/>
    <mergeCell ref="J18:K18"/>
    <mergeCell ref="A11:A12"/>
    <mergeCell ref="B19:C19"/>
    <mergeCell ref="D19:E19"/>
    <mergeCell ref="F19:G19"/>
    <mergeCell ref="H19:I19"/>
    <mergeCell ref="B17:C17"/>
    <mergeCell ref="D17:E17"/>
    <mergeCell ref="F17:G17"/>
    <mergeCell ref="H17:I17"/>
    <mergeCell ref="B15:C15"/>
    <mergeCell ref="D15:E15"/>
    <mergeCell ref="F15:G15"/>
    <mergeCell ref="H15:I15"/>
    <mergeCell ref="B13:C13"/>
    <mergeCell ref="D13:E13"/>
    <mergeCell ref="F13:G13"/>
  </mergeCells>
  <phoneticPr fontId="1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培养方案</vt:lpstr>
      <vt:lpstr>培养方案课程信息统计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2022-05-19T02:29:00Z</dcterms:created>
  <dcterms:modified xsi:type="dcterms:W3CDTF">2024-08-02T03:36:32Z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AB1D4B99147446EF9F9E9686FBD81E10_13</vt:lpwstr>
  </property>
  <property fmtid="{D5CDD505-2E9C-101B-9397-08002B2CF9AE}" pid="3" name="KSOProductBuildVer">
    <vt:lpwstr>2052-12.1.0.17147</vt:lpwstr>
  </property>
</Properties>
</file>