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培养方案" sheetId="1" r:id="rId1"/>
    <sheet name="培养方案课程信息统计" sheetId="2" r:id="rId2"/>
  </sheets>
  <definedNames>
    <definedName name="_xlnm._FilterDatabase" localSheetId="0" hidden="1">培养方案!$A$1:$P$27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/>
  <c r="H19"/>
  <c r="F19"/>
  <c r="D19"/>
  <c r="B19"/>
  <c r="J18"/>
  <c r="H18"/>
  <c r="F18"/>
  <c r="D18"/>
  <c r="B18"/>
  <c r="J17"/>
  <c r="H17"/>
  <c r="F17"/>
  <c r="D17"/>
  <c r="B17"/>
  <c r="J16"/>
  <c r="H16"/>
  <c r="F16"/>
  <c r="D16"/>
  <c r="B16"/>
  <c r="J15"/>
  <c r="H15"/>
  <c r="F15"/>
  <c r="D15"/>
  <c r="B15"/>
  <c r="J14"/>
  <c r="H14"/>
  <c r="F14"/>
  <c r="D14"/>
  <c r="B14"/>
  <c r="J13"/>
  <c r="H13"/>
  <c r="F13"/>
  <c r="D13"/>
  <c r="B13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/>
  <c r="J6"/>
  <c r="I6"/>
  <c r="H6"/>
  <c r="G6"/>
  <c r="F6"/>
  <c r="E6"/>
  <c r="D6"/>
  <c r="C6"/>
  <c r="B6"/>
  <c r="K5"/>
  <c r="J5"/>
  <c r="I5"/>
  <c r="H5"/>
  <c r="G5"/>
  <c r="F5"/>
  <c r="E5"/>
  <c r="D5"/>
  <c r="C5"/>
  <c r="B5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<sst xmlns="http://schemas.openxmlformats.org/spreadsheetml/2006/main" count="579" uniqueCount="272">
  <si>
    <t>培养方案</t>
  </si>
  <si>
    <t>序号</t>
  </si>
  <si>
    <t>课程代码</t>
  </si>
  <si>
    <t>课程名称</t>
  </si>
  <si>
    <t>授课语言</t>
  </si>
  <si>
    <t>课时数</t>
  </si>
  <si>
    <t>课程性质</t>
  </si>
  <si>
    <t>课程类型</t>
  </si>
  <si>
    <t>课程来源</t>
  </si>
  <si>
    <t>考核方式</t>
  </si>
  <si>
    <t>授课教师姓名</t>
  </si>
  <si>
    <t>教材名称</t>
  </si>
  <si>
    <t>教材使用语言</t>
  </si>
  <si>
    <t>作者</t>
  </si>
  <si>
    <t>出版社</t>
  </si>
  <si>
    <t>出版时间</t>
  </si>
  <si>
    <t>备注</t>
  </si>
  <si>
    <t>0320077</t>
  </si>
  <si>
    <t>军事理论</t>
  </si>
  <si>
    <t>中文</t>
  </si>
  <si>
    <t>公共基础课</t>
  </si>
  <si>
    <t>必修课</t>
  </si>
  <si>
    <t>中方开设课程</t>
  </si>
  <si>
    <t>考查</t>
  </si>
  <si>
    <t>乔治</t>
  </si>
  <si>
    <t>《大学生军事理论课教程》</t>
  </si>
  <si>
    <t>覃磊</t>
  </si>
  <si>
    <t>中南大学出版社</t>
  </si>
  <si>
    <t>2019年01月</t>
  </si>
  <si>
    <t>0320081</t>
  </si>
  <si>
    <t>思想道德修养与法律基础</t>
  </si>
  <si>
    <t>朱月红</t>
  </si>
  <si>
    <t>《思想道德修养与法律基础》</t>
  </si>
  <si>
    <t>编写组</t>
  </si>
  <si>
    <t>高等教育出版社</t>
  </si>
  <si>
    <t xml:space="preserve">  2018年02月</t>
  </si>
  <si>
    <t>0320078</t>
  </si>
  <si>
    <t>毛泽东思想和中国特色社会主义理论体系概论</t>
  </si>
  <si>
    <t>王云平</t>
  </si>
  <si>
    <t>《毛泽东思想和中国特色社会主义理论体系概论》</t>
  </si>
  <si>
    <t>0320090</t>
  </si>
  <si>
    <t>形势与政策</t>
  </si>
  <si>
    <t>师广召</t>
  </si>
  <si>
    <t>《大学生观天下》</t>
  </si>
  <si>
    <t>裔大陆</t>
  </si>
  <si>
    <t>中国实言出版社</t>
  </si>
  <si>
    <t>0320087</t>
  </si>
  <si>
    <t>文学欣赏</t>
  </si>
  <si>
    <t>考试</t>
  </si>
  <si>
    <t>张怡雅</t>
  </si>
  <si>
    <t>《文学欣赏》</t>
  </si>
  <si>
    <t>崔为英</t>
  </si>
  <si>
    <t>江苏大学</t>
  </si>
  <si>
    <t>0320092</t>
  </si>
  <si>
    <t>应用文写作</t>
  </si>
  <si>
    <t>张珂</t>
  </si>
  <si>
    <t>《应用文写作》</t>
  </si>
  <si>
    <t>吴永红</t>
  </si>
  <si>
    <t>北京邮电大学</t>
  </si>
  <si>
    <t>0320083</t>
  </si>
  <si>
    <t>体育（Ⅰ）</t>
  </si>
  <si>
    <t>张浩美</t>
  </si>
  <si>
    <t>《大学生体育与健康》</t>
  </si>
  <si>
    <t>姚亚中</t>
  </si>
  <si>
    <t>北京师范大学出版社</t>
  </si>
  <si>
    <t>0320114</t>
  </si>
  <si>
    <t>体育（Ⅱ）</t>
  </si>
  <si>
    <t>李波</t>
  </si>
  <si>
    <t>0320085</t>
  </si>
  <si>
    <t>体育（Ⅲ）</t>
  </si>
  <si>
    <t>王豪</t>
  </si>
  <si>
    <t>0320086</t>
  </si>
  <si>
    <t>体育（Ⅳ）</t>
  </si>
  <si>
    <t>杨艳</t>
  </si>
  <si>
    <t>0320070</t>
  </si>
  <si>
    <t>大学生心理健康教育</t>
  </si>
  <si>
    <t>惠凤先</t>
  </si>
  <si>
    <t>《大学生心理健康教育》</t>
  </si>
  <si>
    <t>张士君</t>
  </si>
  <si>
    <t>同济大学出版社</t>
  </si>
  <si>
    <t xml:space="preserve">  2020年08月</t>
  </si>
  <si>
    <t>0320072、0320073</t>
  </si>
  <si>
    <t>大学英语（Ⅰ、Ⅱ)</t>
  </si>
  <si>
    <t>外文</t>
  </si>
  <si>
    <t>黄瑜</t>
  </si>
  <si>
    <t>《新标准高职英语教程基础模》</t>
  </si>
  <si>
    <t>王志</t>
  </si>
  <si>
    <t>教育科学出版社</t>
  </si>
  <si>
    <t>2019年</t>
  </si>
  <si>
    <t>0320142、0320154</t>
  </si>
  <si>
    <t>IELTS Basics 雅思基础</t>
  </si>
  <si>
    <t>引进外方课程</t>
  </si>
  <si>
    <t xml:space="preserve">Nathasha Dharwahne Balachandran
</t>
  </si>
  <si>
    <t>IELTS Foundation - Student's book</t>
  </si>
  <si>
    <t>Sue O'Connell</t>
  </si>
  <si>
    <t>Longman</t>
  </si>
  <si>
    <t>2006年</t>
  </si>
  <si>
    <t>Zoya Aaliya Tan Hui Cheng</t>
  </si>
  <si>
    <t>0310030</t>
  </si>
  <si>
    <t>小动物解剖生理</t>
  </si>
  <si>
    <t>专业基础课</t>
  </si>
  <si>
    <t>郭海山</t>
  </si>
  <si>
    <t>《动物解剖生理》</t>
  </si>
  <si>
    <t>周其虎</t>
  </si>
  <si>
    <t>中国农业出版社</t>
  </si>
  <si>
    <t>0320005</t>
  </si>
  <si>
    <t>Basic Microbiology微生物学</t>
  </si>
  <si>
    <t>专业核心课</t>
  </si>
  <si>
    <t>Ravikumar Katta</t>
  </si>
  <si>
    <t>Text_Book_of_Microbiology</t>
  </si>
  <si>
    <t>P.C.Trivedi</t>
  </si>
  <si>
    <t>Aavishkar Publishers</t>
  </si>
  <si>
    <t>2010年</t>
  </si>
  <si>
    <t>0310015</t>
  </si>
  <si>
    <t>Biochemistry生物化学</t>
  </si>
  <si>
    <t>Hussein Bin Hanibah</t>
  </si>
  <si>
    <t>Textbook of Biochemistry for Medical Students</t>
  </si>
  <si>
    <t>DM Vasudevan</t>
  </si>
  <si>
    <t>Jaypee Brothers Medical Publishers(P)LTD</t>
  </si>
  <si>
    <t>2011年</t>
  </si>
  <si>
    <t>0320007</t>
  </si>
  <si>
    <t>动物病理学</t>
  </si>
  <si>
    <t>贾荣玲</t>
  </si>
  <si>
    <t>《动物病理》</t>
  </si>
  <si>
    <t>於敏  周铁忠</t>
  </si>
  <si>
    <t>0320032</t>
  </si>
  <si>
    <t>Basic Immunology免疫学</t>
  </si>
  <si>
    <t>Nur Aliana Hidayah Binti Mohamed</t>
  </si>
  <si>
    <t>Roitt's Essential Immunology</t>
  </si>
  <si>
    <t>Peter J.Delves</t>
  </si>
  <si>
    <t>Wiley Blackwell</t>
  </si>
  <si>
    <t>2017年</t>
  </si>
  <si>
    <t>0320145</t>
  </si>
  <si>
    <t>Animal Pharmacology and Toxicology动物药理与毒理</t>
  </si>
  <si>
    <t>Mamatha Madasu</t>
  </si>
  <si>
    <t>Clinical Pharmacology and Therapeutics for Veterinary Technicians</t>
  </si>
  <si>
    <t>Robert L.Bill</t>
  </si>
  <si>
    <t>Elsevier</t>
  </si>
  <si>
    <t>0320146</t>
  </si>
  <si>
    <t>Animal Welfare and Protection动物福利与保护</t>
  </si>
  <si>
    <t>Mohamad Zaihan Bin Zailan</t>
  </si>
  <si>
    <t>Rouledge Handbook of Animal Welfare</t>
  </si>
  <si>
    <t>Andrew Knight</t>
  </si>
  <si>
    <t>earthscan</t>
  </si>
  <si>
    <t>0320053</t>
  </si>
  <si>
    <t>动物寄生虫学</t>
  </si>
  <si>
    <t>杨红玉</t>
  </si>
  <si>
    <t>《动物寄生虫病》</t>
  </si>
  <si>
    <t>魏冬霞 张宏伟</t>
  </si>
  <si>
    <t>0320050</t>
  </si>
  <si>
    <t>宠物外科与产科</t>
  </si>
  <si>
    <t>刘洁</t>
  </si>
  <si>
    <t>《宠物外科与产科》</t>
  </si>
  <si>
    <t>羊建平 王宝杰</t>
  </si>
  <si>
    <t>0320055</t>
  </si>
  <si>
    <t>宠物内科学</t>
  </si>
  <si>
    <t>李生涛</t>
  </si>
  <si>
    <t>《宠物内科病》</t>
  </si>
  <si>
    <t>范作良</t>
  </si>
  <si>
    <t>0310001</t>
  </si>
  <si>
    <t>Veterinary Clinical Diagnostics兽医临床诊断学</t>
  </si>
  <si>
    <t>选修课</t>
  </si>
  <si>
    <t>Basit Zeshan</t>
  </si>
  <si>
    <t>veterinary-clinical-examination-and-diagnosis</t>
  </si>
  <si>
    <t>O.M.Radostits</t>
  </si>
  <si>
    <t>W.B.SAUNDERS</t>
  </si>
  <si>
    <t>2000年</t>
  </si>
  <si>
    <t>0320149</t>
  </si>
  <si>
    <t>Animal Disease Control动物疾病防治</t>
  </si>
  <si>
    <t>Yusmi Bin Mohd Yunus</t>
  </si>
  <si>
    <t>Infectious Diseases of the Dog and Cat</t>
  </si>
  <si>
    <t>J.Scott.Weese</t>
  </si>
  <si>
    <t>CRC Press</t>
  </si>
  <si>
    <t>2020年</t>
  </si>
  <si>
    <t>0320157</t>
  </si>
  <si>
    <t>Animal Nutrition动物营养学</t>
  </si>
  <si>
    <t>Candyrine Su Chui Len</t>
  </si>
  <si>
    <t>A-Guide-to-the-Principles-of-Animal-Nutrition</t>
  </si>
  <si>
    <t>Gita Cherian</t>
  </si>
  <si>
    <t>Oregon State University</t>
  </si>
  <si>
    <t>0320064</t>
  </si>
  <si>
    <t>宠物影像诊断学</t>
  </si>
  <si>
    <t>韩坤良</t>
  </si>
  <si>
    <t>《小动物影像技术》</t>
  </si>
  <si>
    <t>朱金凤</t>
  </si>
  <si>
    <t>0320056</t>
  </si>
  <si>
    <t>宠物美容与养护</t>
  </si>
  <si>
    <t>专业拓展课</t>
  </si>
  <si>
    <t>李瑾</t>
  </si>
  <si>
    <t>《宠物护理与美容》</t>
  </si>
  <si>
    <t>殷海鹰</t>
  </si>
  <si>
    <t>0320045</t>
  </si>
  <si>
    <t>宠物繁殖技术</t>
  </si>
  <si>
    <t>刘耀东</t>
  </si>
  <si>
    <t>《宠物繁殖与育种》</t>
  </si>
  <si>
    <t>杨万娇 张似青</t>
  </si>
  <si>
    <t>0320016</t>
  </si>
  <si>
    <t>兽医法规</t>
  </si>
  <si>
    <t>杜军</t>
  </si>
  <si>
    <t>《畜牧兽医法规与行政执法》</t>
  </si>
  <si>
    <t>韩昌权 张步彩</t>
  </si>
  <si>
    <t>0320024</t>
  </si>
  <si>
    <t>中兽医基础理论</t>
  </si>
  <si>
    <t>邓奇志</t>
  </si>
  <si>
    <t>《兽医中药学》</t>
  </si>
  <si>
    <t>陈玉库 马霞</t>
  </si>
  <si>
    <t>中国农业大学出版社</t>
  </si>
  <si>
    <t>2018年</t>
  </si>
  <si>
    <t>0320095</t>
  </si>
  <si>
    <t>美育课程（音乐、美术、舞蹈、影视鉴赏）</t>
  </si>
  <si>
    <t>王士焕</t>
  </si>
  <si>
    <t>《影视鉴赏》</t>
  </si>
  <si>
    <t>涂晓</t>
  </si>
  <si>
    <t>上海交通大学出版社</t>
  </si>
  <si>
    <t>0320097</t>
  </si>
  <si>
    <t>中华优秀传统文化（经典诵读、中华礼仪、传统技艺、文学瑰宝）</t>
  </si>
  <si>
    <t>王达靖</t>
  </si>
  <si>
    <t>《中华优秀传统文化》</t>
  </si>
  <si>
    <t>范业赞</t>
  </si>
  <si>
    <t>中国人民大学出版社</t>
  </si>
  <si>
    <t>0320141</t>
  </si>
  <si>
    <t>大学生健康教育</t>
  </si>
  <si>
    <t>张淑丽</t>
  </si>
  <si>
    <t>《大学生健康教育》</t>
  </si>
  <si>
    <t>傅学红</t>
  </si>
  <si>
    <t>0320076</t>
  </si>
  <si>
    <t>信息技术</t>
  </si>
  <si>
    <t>李泳</t>
  </si>
  <si>
    <t>《计算机文化基础教程》、《计算机文化基础上机指导》</t>
  </si>
  <si>
    <t>叶健华、金秋萍</t>
  </si>
  <si>
    <t>电子科技大学出版社</t>
  </si>
  <si>
    <t>0320111</t>
  </si>
  <si>
    <t>大学生职业发展与就业指导</t>
  </si>
  <si>
    <t>吕璐璐</t>
  </si>
  <si>
    <t>《大学生就业创业新编教程》</t>
  </si>
  <si>
    <t>张士君、齐只森</t>
  </si>
  <si>
    <t>北京出版社</t>
  </si>
  <si>
    <t>创新创业基础</t>
  </si>
  <si>
    <t>谢亚超</t>
  </si>
  <si>
    <t>0320131</t>
  </si>
  <si>
    <t>国家安全教育</t>
  </si>
  <si>
    <t>《新时代高校国家安全教育通论》</t>
  </si>
  <si>
    <t>马瑞映</t>
  </si>
  <si>
    <t>0320021</t>
  </si>
  <si>
    <t>基础化学</t>
  </si>
  <si>
    <t>李允</t>
  </si>
  <si>
    <t>《农业基础化学》</t>
  </si>
  <si>
    <t>雷明馨 彭翠珍</t>
  </si>
  <si>
    <t>0310033</t>
  </si>
  <si>
    <t>畜牧业经营管理</t>
  </si>
  <si>
    <t>郑怡坦</t>
  </si>
  <si>
    <t>《畜牧企业经营与管理》</t>
  </si>
  <si>
    <t>张炳亮 王维新</t>
  </si>
  <si>
    <t>0320148</t>
  </si>
  <si>
    <t>岗位实习</t>
  </si>
  <si>
    <t>实践课</t>
  </si>
  <si>
    <t>0320147</t>
  </si>
  <si>
    <t>大学生劳动教育</t>
  </si>
  <si>
    <t>社会实践</t>
  </si>
  <si>
    <t>0320150</t>
  </si>
  <si>
    <t>军事训练</t>
  </si>
  <si>
    <t>三、培养方案课程信息统计</t>
  </si>
  <si>
    <t>课程总数</t>
  </si>
  <si>
    <t>共同开发课程</t>
  </si>
  <si>
    <t>其他</t>
  </si>
  <si>
    <t>门数</t>
  </si>
  <si>
    <t>占比(%)</t>
  </si>
  <si>
    <t>课程语言</t>
  </si>
  <si>
    <t>教材语言</t>
  </si>
  <si>
    <t>中文占比(%)</t>
  </si>
  <si>
    <t>外文占比(%)</t>
  </si>
  <si>
    <t>双语占比(%)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</si>
</sst>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9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0" fontId="0" fillId="0" borderId="1" xfId="0" applyNumberFormat="1" applyFill="1" applyBorder="1" applyAlignment="1" applyProtection="1">
      <alignment horizontal="center" vertical="center" wrapText="1"/>
    </xf>
    <xf numFmtId="10" fontId="0" fillId="0" borderId="0" xfId="0" applyNumberForma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57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0" fontId="0" fillId="0" borderId="1" xfId="0" applyNumberFormat="1" applyFill="1" applyBorder="1" applyAlignment="1" applyProtection="1">
      <alignment horizontal="center" vertical="center" wrapText="1"/>
    </xf>
  </cellXfs>
  <cellStyles count="3">
    <cellStyle name="常规" xfId="0" builtinId="0"/>
    <cellStyle name="常规 10" xfId="1"/>
    <cellStyle name="常规 21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K52"/>
  <sheetViews>
    <sheetView tabSelected="1" zoomScale="80" zoomScaleNormal="80" workbookViewId="0">
      <pane ySplit="2" topLeftCell="A3" activePane="bottomLeft" state="frozen"/>
      <selection pane="bottomLeft" activeCell="J18" sqref="J18"/>
    </sheetView>
  </sheetViews>
  <sheetFormatPr defaultColWidth="9" defaultRowHeight="14.25"/>
  <cols>
    <col min="1" max="1" width="5.75" customWidth="1"/>
    <col min="2" max="2" width="18.75" style="8" customWidth="1"/>
    <col min="3" max="3" width="62" style="8" customWidth="1"/>
    <col min="4" max="4" width="10" style="9" customWidth="1"/>
    <col min="5" max="5" width="9" style="9" customWidth="1"/>
    <col min="6" max="6" width="11.75" style="9" customWidth="1"/>
    <col min="7" max="7" width="11.875" style="9" customWidth="1"/>
    <col min="8" max="8" width="16.125" style="9" customWidth="1"/>
    <col min="9" max="9" width="12" style="9" customWidth="1"/>
    <col min="10" max="10" width="36.125" style="9" customWidth="1"/>
    <col min="11" max="11" width="31.5" style="10" customWidth="1"/>
    <col min="12" max="12" width="14.625" style="10" customWidth="1"/>
    <col min="13" max="13" width="16.875" style="10" customWidth="1"/>
    <col min="14" max="14" width="20" style="11" customWidth="1"/>
    <col min="15" max="15" width="13.75" style="11" customWidth="1"/>
    <col min="16" max="16" width="9" style="8"/>
  </cols>
  <sheetData>
    <row r="1" spans="1:89" s="7" customFormat="1" ht="30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38"/>
      <c r="N1" s="37"/>
      <c r="O1" s="37"/>
      <c r="P1" s="37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</row>
    <row r="2" spans="1:89" s="2" customFormat="1" ht="30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</row>
    <row r="3" spans="1:89" ht="30" customHeight="1">
      <c r="A3" s="13">
        <v>1</v>
      </c>
      <c r="B3" s="35" t="s">
        <v>17</v>
      </c>
      <c r="C3" s="14" t="s">
        <v>18</v>
      </c>
      <c r="D3" s="15" t="s">
        <v>19</v>
      </c>
      <c r="E3" s="15">
        <v>32</v>
      </c>
      <c r="F3" s="15" t="s">
        <v>20</v>
      </c>
      <c r="G3" s="16" t="s">
        <v>21</v>
      </c>
      <c r="H3" s="17" t="s">
        <v>22</v>
      </c>
      <c r="I3" s="17" t="s">
        <v>23</v>
      </c>
      <c r="J3" s="16" t="s">
        <v>24</v>
      </c>
      <c r="K3" s="26" t="s">
        <v>25</v>
      </c>
      <c r="L3" s="23" t="s">
        <v>19</v>
      </c>
      <c r="M3" s="23" t="s">
        <v>26</v>
      </c>
      <c r="N3" s="23" t="s">
        <v>27</v>
      </c>
      <c r="O3" s="23" t="s">
        <v>28</v>
      </c>
      <c r="P3" s="13"/>
    </row>
    <row r="4" spans="1:89" ht="30" customHeight="1">
      <c r="A4" s="13">
        <v>2</v>
      </c>
      <c r="B4" s="36" t="s">
        <v>29</v>
      </c>
      <c r="C4" s="13" t="s">
        <v>30</v>
      </c>
      <c r="D4" s="18" t="s">
        <v>19</v>
      </c>
      <c r="E4" s="18">
        <v>32</v>
      </c>
      <c r="F4" s="18" t="s">
        <v>20</v>
      </c>
      <c r="G4" s="18" t="s">
        <v>21</v>
      </c>
      <c r="H4" s="19" t="s">
        <v>22</v>
      </c>
      <c r="I4" s="19" t="s">
        <v>23</v>
      </c>
      <c r="J4" s="18" t="s">
        <v>31</v>
      </c>
      <c r="K4" s="27" t="s">
        <v>32</v>
      </c>
      <c r="L4" s="27" t="s">
        <v>19</v>
      </c>
      <c r="M4" s="27" t="s">
        <v>33</v>
      </c>
      <c r="N4" s="24" t="s">
        <v>34</v>
      </c>
      <c r="O4" s="28" t="s">
        <v>35</v>
      </c>
      <c r="P4" s="13"/>
    </row>
    <row r="5" spans="1:89" ht="30" customHeight="1">
      <c r="A5" s="13">
        <v>3</v>
      </c>
      <c r="B5" s="36" t="s">
        <v>36</v>
      </c>
      <c r="C5" s="13" t="s">
        <v>37</v>
      </c>
      <c r="D5" s="18" t="s">
        <v>19</v>
      </c>
      <c r="E5" s="18">
        <v>32</v>
      </c>
      <c r="F5" s="18" t="s">
        <v>20</v>
      </c>
      <c r="G5" s="18" t="s">
        <v>21</v>
      </c>
      <c r="H5" s="19" t="s">
        <v>22</v>
      </c>
      <c r="I5" s="19" t="s">
        <v>23</v>
      </c>
      <c r="J5" s="18" t="s">
        <v>38</v>
      </c>
      <c r="K5" s="27" t="s">
        <v>39</v>
      </c>
      <c r="L5" s="27" t="s">
        <v>19</v>
      </c>
      <c r="M5" s="27" t="s">
        <v>33</v>
      </c>
      <c r="N5" s="24" t="s">
        <v>34</v>
      </c>
      <c r="O5" s="29">
        <v>43282</v>
      </c>
      <c r="P5" s="13"/>
    </row>
    <row r="6" spans="1:89" ht="30" customHeight="1">
      <c r="A6" s="13">
        <v>4</v>
      </c>
      <c r="B6" s="36" t="s">
        <v>40</v>
      </c>
      <c r="C6" s="13" t="s">
        <v>41</v>
      </c>
      <c r="D6" s="18" t="s">
        <v>19</v>
      </c>
      <c r="E6" s="18">
        <v>32</v>
      </c>
      <c r="F6" s="18" t="s">
        <v>20</v>
      </c>
      <c r="G6" s="18" t="s">
        <v>21</v>
      </c>
      <c r="H6" s="19" t="s">
        <v>22</v>
      </c>
      <c r="I6" s="19" t="s">
        <v>23</v>
      </c>
      <c r="J6" s="30" t="s">
        <v>42</v>
      </c>
      <c r="K6" s="10" t="s">
        <v>43</v>
      </c>
      <c r="L6" s="27" t="s">
        <v>19</v>
      </c>
      <c r="M6" s="27" t="s">
        <v>44</v>
      </c>
      <c r="N6" s="27" t="s">
        <v>45</v>
      </c>
      <c r="O6" s="29">
        <v>44044</v>
      </c>
      <c r="P6" s="13"/>
    </row>
    <row r="7" spans="1:89" ht="30" customHeight="1">
      <c r="A7" s="13">
        <v>5</v>
      </c>
      <c r="B7" s="36" t="s">
        <v>46</v>
      </c>
      <c r="C7" s="13" t="s">
        <v>47</v>
      </c>
      <c r="D7" s="18" t="s">
        <v>19</v>
      </c>
      <c r="E7" s="18">
        <v>32</v>
      </c>
      <c r="F7" s="18" t="s">
        <v>20</v>
      </c>
      <c r="G7" s="18" t="s">
        <v>21</v>
      </c>
      <c r="H7" s="19" t="s">
        <v>22</v>
      </c>
      <c r="I7" s="19" t="s">
        <v>48</v>
      </c>
      <c r="J7" s="27" t="s">
        <v>49</v>
      </c>
      <c r="K7" s="27" t="s">
        <v>50</v>
      </c>
      <c r="L7" s="27" t="s">
        <v>19</v>
      </c>
      <c r="M7" s="27" t="s">
        <v>51</v>
      </c>
      <c r="N7" s="24" t="s">
        <v>52</v>
      </c>
      <c r="O7" s="29">
        <v>42736</v>
      </c>
      <c r="P7" s="13"/>
    </row>
    <row r="8" spans="1:89" ht="30" customHeight="1">
      <c r="A8" s="13">
        <v>6</v>
      </c>
      <c r="B8" s="36" t="s">
        <v>53</v>
      </c>
      <c r="C8" s="13" t="s">
        <v>54</v>
      </c>
      <c r="D8" s="18" t="s">
        <v>19</v>
      </c>
      <c r="E8" s="18">
        <v>32</v>
      </c>
      <c r="F8" s="18" t="s">
        <v>20</v>
      </c>
      <c r="G8" s="18" t="s">
        <v>21</v>
      </c>
      <c r="H8" s="19" t="s">
        <v>22</v>
      </c>
      <c r="I8" s="19" t="s">
        <v>48</v>
      </c>
      <c r="J8" s="27" t="s">
        <v>55</v>
      </c>
      <c r="K8" s="27" t="s">
        <v>56</v>
      </c>
      <c r="L8" s="27" t="s">
        <v>19</v>
      </c>
      <c r="M8" s="27" t="s">
        <v>57</v>
      </c>
      <c r="N8" s="31" t="s">
        <v>58</v>
      </c>
      <c r="O8" s="29">
        <v>41030</v>
      </c>
      <c r="P8" s="13"/>
    </row>
    <row r="9" spans="1:89" ht="30" customHeight="1">
      <c r="A9" s="39">
        <v>7</v>
      </c>
      <c r="B9" s="36" t="s">
        <v>59</v>
      </c>
      <c r="C9" s="13" t="s">
        <v>60</v>
      </c>
      <c r="D9" s="18" t="s">
        <v>19</v>
      </c>
      <c r="E9" s="20">
        <v>24</v>
      </c>
      <c r="F9" s="18" t="s">
        <v>20</v>
      </c>
      <c r="G9" s="18" t="s">
        <v>21</v>
      </c>
      <c r="H9" s="19" t="s">
        <v>22</v>
      </c>
      <c r="I9" s="19" t="s">
        <v>23</v>
      </c>
      <c r="J9" s="27" t="s">
        <v>61</v>
      </c>
      <c r="K9" s="27" t="s">
        <v>62</v>
      </c>
      <c r="L9" s="27" t="s">
        <v>19</v>
      </c>
      <c r="M9" s="27" t="s">
        <v>63</v>
      </c>
      <c r="N9" s="32" t="s">
        <v>64</v>
      </c>
      <c r="O9" s="29">
        <v>40756</v>
      </c>
      <c r="P9" s="13"/>
    </row>
    <row r="10" spans="1:89" ht="30" customHeight="1">
      <c r="A10" s="40"/>
      <c r="B10" s="36" t="s">
        <v>65</v>
      </c>
      <c r="C10" s="13" t="s">
        <v>66</v>
      </c>
      <c r="D10" s="18" t="s">
        <v>19</v>
      </c>
      <c r="E10" s="20">
        <v>28</v>
      </c>
      <c r="F10" s="18" t="s">
        <v>20</v>
      </c>
      <c r="G10" s="18" t="s">
        <v>21</v>
      </c>
      <c r="H10" s="19" t="s">
        <v>22</v>
      </c>
      <c r="I10" s="19" t="s">
        <v>23</v>
      </c>
      <c r="J10" s="27" t="s">
        <v>67</v>
      </c>
      <c r="K10" s="27" t="s">
        <v>62</v>
      </c>
      <c r="L10" s="27" t="s">
        <v>19</v>
      </c>
      <c r="M10" s="27" t="s">
        <v>63</v>
      </c>
      <c r="N10" s="32" t="s">
        <v>64</v>
      </c>
      <c r="O10" s="29">
        <v>40756</v>
      </c>
      <c r="P10" s="13"/>
    </row>
    <row r="11" spans="1:89" ht="30" customHeight="1">
      <c r="A11" s="40"/>
      <c r="B11" s="36" t="s">
        <v>68</v>
      </c>
      <c r="C11" s="13" t="s">
        <v>69</v>
      </c>
      <c r="D11" s="18" t="s">
        <v>19</v>
      </c>
      <c r="E11" s="20">
        <v>28</v>
      </c>
      <c r="F11" s="18" t="s">
        <v>20</v>
      </c>
      <c r="G11" s="18" t="s">
        <v>21</v>
      </c>
      <c r="H11" s="19" t="s">
        <v>22</v>
      </c>
      <c r="I11" s="19" t="s">
        <v>23</v>
      </c>
      <c r="J11" s="27" t="s">
        <v>70</v>
      </c>
      <c r="K11" s="27" t="s">
        <v>62</v>
      </c>
      <c r="L11" s="27" t="s">
        <v>19</v>
      </c>
      <c r="M11" s="27" t="s">
        <v>63</v>
      </c>
      <c r="N11" s="32" t="s">
        <v>64</v>
      </c>
      <c r="O11" s="29">
        <v>40756</v>
      </c>
      <c r="P11" s="13"/>
    </row>
    <row r="12" spans="1:89" ht="30" customHeight="1">
      <c r="A12" s="41"/>
      <c r="B12" s="36" t="s">
        <v>71</v>
      </c>
      <c r="C12" s="13" t="s">
        <v>72</v>
      </c>
      <c r="D12" s="18" t="s">
        <v>19</v>
      </c>
      <c r="E12" s="20">
        <v>28</v>
      </c>
      <c r="F12" s="18" t="s">
        <v>20</v>
      </c>
      <c r="G12" s="18" t="s">
        <v>21</v>
      </c>
      <c r="H12" s="19" t="s">
        <v>22</v>
      </c>
      <c r="I12" s="19" t="s">
        <v>23</v>
      </c>
      <c r="J12" s="27" t="s">
        <v>73</v>
      </c>
      <c r="K12" s="27" t="s">
        <v>62</v>
      </c>
      <c r="L12" s="27" t="s">
        <v>19</v>
      </c>
      <c r="M12" s="27" t="s">
        <v>63</v>
      </c>
      <c r="N12" s="32" t="s">
        <v>64</v>
      </c>
      <c r="O12" s="29">
        <v>40756</v>
      </c>
      <c r="P12" s="13"/>
    </row>
    <row r="13" spans="1:89" ht="30" customHeight="1">
      <c r="A13" s="13">
        <v>8</v>
      </c>
      <c r="B13" s="36" t="s">
        <v>74</v>
      </c>
      <c r="C13" s="14" t="s">
        <v>75</v>
      </c>
      <c r="D13" s="18" t="s">
        <v>19</v>
      </c>
      <c r="E13" s="18">
        <v>32</v>
      </c>
      <c r="F13" s="18" t="s">
        <v>20</v>
      </c>
      <c r="G13" s="18" t="s">
        <v>21</v>
      </c>
      <c r="H13" s="19" t="s">
        <v>22</v>
      </c>
      <c r="I13" s="19" t="s">
        <v>23</v>
      </c>
      <c r="J13" s="27" t="s">
        <v>76</v>
      </c>
      <c r="K13" s="27" t="s">
        <v>77</v>
      </c>
      <c r="L13" s="27" t="s">
        <v>19</v>
      </c>
      <c r="M13" s="27" t="s">
        <v>78</v>
      </c>
      <c r="N13" s="33" t="s">
        <v>79</v>
      </c>
      <c r="O13" s="28" t="s">
        <v>80</v>
      </c>
      <c r="P13" s="13"/>
    </row>
    <row r="14" spans="1:89" ht="30" customHeight="1">
      <c r="A14" s="13">
        <v>9</v>
      </c>
      <c r="B14" s="13" t="s">
        <v>81</v>
      </c>
      <c r="C14" s="14" t="s">
        <v>82</v>
      </c>
      <c r="D14" s="18" t="s">
        <v>83</v>
      </c>
      <c r="E14" s="18">
        <v>128</v>
      </c>
      <c r="F14" s="18" t="s">
        <v>20</v>
      </c>
      <c r="G14" s="18" t="s">
        <v>21</v>
      </c>
      <c r="H14" s="19" t="s">
        <v>22</v>
      </c>
      <c r="I14" s="19" t="s">
        <v>23</v>
      </c>
      <c r="J14" s="27" t="s">
        <v>84</v>
      </c>
      <c r="K14" s="26" t="s">
        <v>85</v>
      </c>
      <c r="L14" s="27" t="s">
        <v>83</v>
      </c>
      <c r="M14" s="27" t="s">
        <v>86</v>
      </c>
      <c r="N14" s="24" t="s">
        <v>87</v>
      </c>
      <c r="O14" s="24" t="s">
        <v>88</v>
      </c>
      <c r="P14" s="13"/>
    </row>
    <row r="15" spans="1:89" ht="102" customHeight="1">
      <c r="A15" s="39">
        <v>10</v>
      </c>
      <c r="B15" s="42" t="s">
        <v>89</v>
      </c>
      <c r="C15" s="44" t="s">
        <v>90</v>
      </c>
      <c r="D15" s="46" t="s">
        <v>83</v>
      </c>
      <c r="E15" s="46">
        <v>128</v>
      </c>
      <c r="F15" s="46" t="s">
        <v>20</v>
      </c>
      <c r="G15" s="46" t="s">
        <v>21</v>
      </c>
      <c r="H15" s="48" t="s">
        <v>91</v>
      </c>
      <c r="I15" s="48" t="s">
        <v>48</v>
      </c>
      <c r="J15" s="30" t="s">
        <v>92</v>
      </c>
      <c r="K15" s="50" t="s">
        <v>93</v>
      </c>
      <c r="L15" s="50" t="s">
        <v>83</v>
      </c>
      <c r="M15" s="50" t="s">
        <v>94</v>
      </c>
      <c r="N15" s="52" t="s">
        <v>95</v>
      </c>
      <c r="O15" s="52" t="s">
        <v>96</v>
      </c>
      <c r="P15" s="13"/>
    </row>
    <row r="16" spans="1:89" ht="102" customHeight="1">
      <c r="A16" s="41"/>
      <c r="B16" s="43"/>
      <c r="C16" s="45"/>
      <c r="D16" s="47"/>
      <c r="E16" s="47"/>
      <c r="F16" s="47"/>
      <c r="G16" s="47"/>
      <c r="H16" s="49"/>
      <c r="I16" s="49"/>
      <c r="J16" s="30" t="s">
        <v>97</v>
      </c>
      <c r="K16" s="51"/>
      <c r="L16" s="51"/>
      <c r="M16" s="51"/>
      <c r="N16" s="53"/>
      <c r="O16" s="53"/>
      <c r="P16" s="13"/>
    </row>
    <row r="17" spans="1:16" ht="30" customHeight="1">
      <c r="A17" s="13">
        <v>11</v>
      </c>
      <c r="B17" s="36" t="s">
        <v>98</v>
      </c>
      <c r="C17" s="13" t="s">
        <v>99</v>
      </c>
      <c r="D17" s="18" t="s">
        <v>19</v>
      </c>
      <c r="E17" s="18">
        <v>60</v>
      </c>
      <c r="F17" s="18" t="s">
        <v>100</v>
      </c>
      <c r="G17" s="18" t="s">
        <v>21</v>
      </c>
      <c r="H17" s="19" t="s">
        <v>22</v>
      </c>
      <c r="I17" s="19" t="s">
        <v>48</v>
      </c>
      <c r="J17" s="27" t="s">
        <v>101</v>
      </c>
      <c r="K17" s="27" t="s">
        <v>102</v>
      </c>
      <c r="L17" s="27" t="s">
        <v>19</v>
      </c>
      <c r="M17" s="27" t="s">
        <v>103</v>
      </c>
      <c r="N17" s="24" t="s">
        <v>104</v>
      </c>
      <c r="O17" s="29">
        <v>43466</v>
      </c>
      <c r="P17" s="13"/>
    </row>
    <row r="18" spans="1:16" ht="30" customHeight="1">
      <c r="A18" s="13">
        <v>12</v>
      </c>
      <c r="B18" s="36" t="s">
        <v>105</v>
      </c>
      <c r="C18" s="21" t="s">
        <v>106</v>
      </c>
      <c r="D18" s="18" t="s">
        <v>83</v>
      </c>
      <c r="E18" s="18">
        <v>64</v>
      </c>
      <c r="F18" s="18" t="s">
        <v>107</v>
      </c>
      <c r="G18" s="18" t="s">
        <v>21</v>
      </c>
      <c r="H18" s="19" t="s">
        <v>91</v>
      </c>
      <c r="I18" s="19" t="s">
        <v>48</v>
      </c>
      <c r="J18" s="30" t="s">
        <v>108</v>
      </c>
      <c r="K18" s="27" t="s">
        <v>109</v>
      </c>
      <c r="L18" s="27" t="s">
        <v>83</v>
      </c>
      <c r="M18" s="27" t="s">
        <v>110</v>
      </c>
      <c r="N18" s="24" t="s">
        <v>111</v>
      </c>
      <c r="O18" s="24" t="s">
        <v>112</v>
      </c>
      <c r="P18" s="13"/>
    </row>
    <row r="19" spans="1:16" ht="30" customHeight="1">
      <c r="A19" s="13">
        <v>13</v>
      </c>
      <c r="B19" s="35" t="s">
        <v>113</v>
      </c>
      <c r="C19" s="22" t="s">
        <v>114</v>
      </c>
      <c r="D19" s="18" t="s">
        <v>83</v>
      </c>
      <c r="E19" s="18">
        <v>26</v>
      </c>
      <c r="F19" s="18" t="s">
        <v>100</v>
      </c>
      <c r="G19" s="18" t="s">
        <v>21</v>
      </c>
      <c r="H19" s="19" t="s">
        <v>91</v>
      </c>
      <c r="I19" s="19" t="s">
        <v>48</v>
      </c>
      <c r="J19" s="27" t="s">
        <v>115</v>
      </c>
      <c r="K19" s="27" t="s">
        <v>116</v>
      </c>
      <c r="L19" s="27" t="s">
        <v>83</v>
      </c>
      <c r="M19" s="27" t="s">
        <v>117</v>
      </c>
      <c r="N19" s="24" t="s">
        <v>118</v>
      </c>
      <c r="O19" s="24" t="s">
        <v>119</v>
      </c>
      <c r="P19" s="13"/>
    </row>
    <row r="20" spans="1:16" ht="30" customHeight="1">
      <c r="A20" s="13">
        <v>14</v>
      </c>
      <c r="B20" s="36" t="s">
        <v>120</v>
      </c>
      <c r="C20" s="13" t="s">
        <v>121</v>
      </c>
      <c r="D20" s="18" t="s">
        <v>19</v>
      </c>
      <c r="E20" s="18">
        <v>52</v>
      </c>
      <c r="F20" s="18" t="s">
        <v>100</v>
      </c>
      <c r="G20" s="18" t="s">
        <v>21</v>
      </c>
      <c r="H20" s="19" t="s">
        <v>22</v>
      </c>
      <c r="I20" s="19" t="s">
        <v>48</v>
      </c>
      <c r="J20" s="27" t="s">
        <v>122</v>
      </c>
      <c r="K20" s="27" t="s">
        <v>123</v>
      </c>
      <c r="L20" s="27" t="s">
        <v>19</v>
      </c>
      <c r="M20" s="27" t="s">
        <v>124</v>
      </c>
      <c r="N20" s="27" t="s">
        <v>104</v>
      </c>
      <c r="O20" s="29">
        <v>43739</v>
      </c>
      <c r="P20" s="13"/>
    </row>
    <row r="21" spans="1:16" ht="30" customHeight="1">
      <c r="A21" s="13">
        <v>15</v>
      </c>
      <c r="B21" s="36" t="s">
        <v>125</v>
      </c>
      <c r="C21" s="13" t="s">
        <v>126</v>
      </c>
      <c r="D21" s="18" t="s">
        <v>83</v>
      </c>
      <c r="E21" s="18">
        <v>64</v>
      </c>
      <c r="F21" s="18" t="s">
        <v>107</v>
      </c>
      <c r="G21" s="18" t="s">
        <v>21</v>
      </c>
      <c r="H21" s="19" t="s">
        <v>91</v>
      </c>
      <c r="I21" s="19" t="s">
        <v>48</v>
      </c>
      <c r="J21" s="30" t="s">
        <v>127</v>
      </c>
      <c r="K21" s="27" t="s">
        <v>128</v>
      </c>
      <c r="L21" s="27" t="s">
        <v>83</v>
      </c>
      <c r="M21" s="27" t="s">
        <v>129</v>
      </c>
      <c r="N21" s="24" t="s">
        <v>130</v>
      </c>
      <c r="O21" s="24" t="s">
        <v>131</v>
      </c>
      <c r="P21" s="13"/>
    </row>
    <row r="22" spans="1:16" ht="30" customHeight="1">
      <c r="A22" s="13">
        <v>16</v>
      </c>
      <c r="B22" s="36" t="s">
        <v>132</v>
      </c>
      <c r="C22" s="16" t="s">
        <v>133</v>
      </c>
      <c r="D22" s="18" t="s">
        <v>83</v>
      </c>
      <c r="E22" s="18">
        <v>64</v>
      </c>
      <c r="F22" s="18" t="s">
        <v>107</v>
      </c>
      <c r="G22" s="18" t="s">
        <v>21</v>
      </c>
      <c r="H22" s="19" t="s">
        <v>91</v>
      </c>
      <c r="I22" s="19" t="s">
        <v>48</v>
      </c>
      <c r="J22" s="27" t="s">
        <v>134</v>
      </c>
      <c r="K22" s="27" t="s">
        <v>135</v>
      </c>
      <c r="L22" s="27" t="s">
        <v>83</v>
      </c>
      <c r="M22" s="27" t="s">
        <v>136</v>
      </c>
      <c r="N22" s="24" t="s">
        <v>137</v>
      </c>
      <c r="O22" s="24" t="s">
        <v>131</v>
      </c>
      <c r="P22" s="13"/>
    </row>
    <row r="23" spans="1:16" ht="30" customHeight="1">
      <c r="A23" s="13">
        <v>17</v>
      </c>
      <c r="B23" s="36" t="s">
        <v>138</v>
      </c>
      <c r="C23" s="23" t="s">
        <v>139</v>
      </c>
      <c r="D23" s="18" t="s">
        <v>83</v>
      </c>
      <c r="E23" s="18">
        <v>64</v>
      </c>
      <c r="F23" s="18" t="s">
        <v>107</v>
      </c>
      <c r="G23" s="18" t="s">
        <v>21</v>
      </c>
      <c r="H23" s="19" t="s">
        <v>91</v>
      </c>
      <c r="I23" s="19" t="s">
        <v>23</v>
      </c>
      <c r="J23" s="20" t="s">
        <v>140</v>
      </c>
      <c r="K23" s="27" t="s">
        <v>141</v>
      </c>
      <c r="L23" s="27" t="s">
        <v>83</v>
      </c>
      <c r="M23" s="27" t="s">
        <v>142</v>
      </c>
      <c r="N23" s="24" t="s">
        <v>143</v>
      </c>
      <c r="O23" s="29">
        <v>44044</v>
      </c>
      <c r="P23" s="13"/>
    </row>
    <row r="24" spans="1:16" ht="30" customHeight="1">
      <c r="A24" s="13">
        <v>18</v>
      </c>
      <c r="B24" s="36" t="s">
        <v>144</v>
      </c>
      <c r="C24" s="8" t="s">
        <v>145</v>
      </c>
      <c r="D24" s="18" t="s">
        <v>19</v>
      </c>
      <c r="E24" s="18">
        <v>28</v>
      </c>
      <c r="F24" s="18" t="s">
        <v>100</v>
      </c>
      <c r="G24" s="18" t="s">
        <v>21</v>
      </c>
      <c r="H24" s="19" t="s">
        <v>22</v>
      </c>
      <c r="I24" s="19" t="s">
        <v>48</v>
      </c>
      <c r="J24" s="18" t="s">
        <v>146</v>
      </c>
      <c r="K24" s="27" t="s">
        <v>147</v>
      </c>
      <c r="L24" s="27" t="s">
        <v>19</v>
      </c>
      <c r="M24" s="27" t="s">
        <v>148</v>
      </c>
      <c r="N24" s="23" t="s">
        <v>104</v>
      </c>
      <c r="O24" s="29">
        <v>43709</v>
      </c>
      <c r="P24" s="13"/>
    </row>
    <row r="25" spans="1:16" ht="30" customHeight="1">
      <c r="A25" s="13">
        <v>19</v>
      </c>
      <c r="B25" s="36" t="s">
        <v>149</v>
      </c>
      <c r="C25" s="13" t="s">
        <v>150</v>
      </c>
      <c r="D25" s="18" t="s">
        <v>19</v>
      </c>
      <c r="E25" s="18">
        <v>56</v>
      </c>
      <c r="F25" s="18" t="s">
        <v>100</v>
      </c>
      <c r="G25" s="18" t="s">
        <v>21</v>
      </c>
      <c r="H25" s="19" t="s">
        <v>22</v>
      </c>
      <c r="I25" s="19" t="s">
        <v>48</v>
      </c>
      <c r="J25" s="18" t="s">
        <v>151</v>
      </c>
      <c r="K25" s="27" t="s">
        <v>152</v>
      </c>
      <c r="L25" s="27" t="s">
        <v>19</v>
      </c>
      <c r="M25" s="27" t="s">
        <v>153</v>
      </c>
      <c r="N25" s="24" t="s">
        <v>104</v>
      </c>
      <c r="O25" s="29">
        <v>42522</v>
      </c>
      <c r="P25" s="13"/>
    </row>
    <row r="26" spans="1:16" ht="30" customHeight="1">
      <c r="A26" s="13">
        <v>20</v>
      </c>
      <c r="B26" s="36" t="s">
        <v>154</v>
      </c>
      <c r="C26" s="13" t="s">
        <v>155</v>
      </c>
      <c r="D26" s="18" t="s">
        <v>19</v>
      </c>
      <c r="E26" s="18">
        <v>28</v>
      </c>
      <c r="F26" s="18" t="s">
        <v>100</v>
      </c>
      <c r="G26" s="18" t="s">
        <v>21</v>
      </c>
      <c r="H26" s="19" t="s">
        <v>22</v>
      </c>
      <c r="I26" s="19" t="s">
        <v>48</v>
      </c>
      <c r="J26" s="18" t="s">
        <v>156</v>
      </c>
      <c r="K26" s="27" t="s">
        <v>157</v>
      </c>
      <c r="L26" s="27" t="s">
        <v>19</v>
      </c>
      <c r="M26" s="27" t="s">
        <v>158</v>
      </c>
      <c r="N26" s="24" t="s">
        <v>104</v>
      </c>
      <c r="O26" s="29">
        <v>42125</v>
      </c>
      <c r="P26" s="13"/>
    </row>
    <row r="27" spans="1:16" ht="30" customHeight="1">
      <c r="A27" s="13">
        <v>21</v>
      </c>
      <c r="B27" s="35" t="s">
        <v>159</v>
      </c>
      <c r="C27" s="16" t="s">
        <v>160</v>
      </c>
      <c r="D27" s="18" t="s">
        <v>83</v>
      </c>
      <c r="E27" s="18">
        <v>64</v>
      </c>
      <c r="F27" s="18" t="s">
        <v>107</v>
      </c>
      <c r="G27" s="18" t="s">
        <v>161</v>
      </c>
      <c r="H27" s="19" t="s">
        <v>91</v>
      </c>
      <c r="I27" s="19" t="s">
        <v>48</v>
      </c>
      <c r="J27" s="18" t="s">
        <v>162</v>
      </c>
      <c r="K27" s="27" t="s">
        <v>163</v>
      </c>
      <c r="L27" s="27" t="s">
        <v>83</v>
      </c>
      <c r="M27" s="27" t="s">
        <v>164</v>
      </c>
      <c r="N27" s="24" t="s">
        <v>165</v>
      </c>
      <c r="O27" s="24" t="s">
        <v>166</v>
      </c>
      <c r="P27" s="13"/>
    </row>
    <row r="28" spans="1:16" ht="30" customHeight="1">
      <c r="A28" s="13">
        <v>22</v>
      </c>
      <c r="B28" s="36" t="s">
        <v>167</v>
      </c>
      <c r="C28" s="16" t="s">
        <v>168</v>
      </c>
      <c r="D28" s="18" t="s">
        <v>83</v>
      </c>
      <c r="E28" s="18">
        <v>64</v>
      </c>
      <c r="F28" s="18" t="s">
        <v>107</v>
      </c>
      <c r="G28" s="18" t="s">
        <v>21</v>
      </c>
      <c r="H28" s="19" t="s">
        <v>91</v>
      </c>
      <c r="I28" s="19" t="s">
        <v>23</v>
      </c>
      <c r="J28" s="20" t="s">
        <v>169</v>
      </c>
      <c r="K28" s="27" t="s">
        <v>170</v>
      </c>
      <c r="L28" s="27" t="s">
        <v>83</v>
      </c>
      <c r="M28" s="27" t="s">
        <v>171</v>
      </c>
      <c r="N28" s="24" t="s">
        <v>172</v>
      </c>
      <c r="O28" s="24" t="s">
        <v>173</v>
      </c>
      <c r="P28" s="13"/>
    </row>
    <row r="29" spans="1:16" ht="30" customHeight="1">
      <c r="A29" s="13">
        <v>23</v>
      </c>
      <c r="B29" s="35" t="s">
        <v>174</v>
      </c>
      <c r="C29" s="16" t="s">
        <v>175</v>
      </c>
      <c r="D29" s="18" t="s">
        <v>83</v>
      </c>
      <c r="E29" s="18">
        <v>64</v>
      </c>
      <c r="F29" s="18" t="s">
        <v>107</v>
      </c>
      <c r="G29" s="18" t="s">
        <v>21</v>
      </c>
      <c r="H29" s="19" t="s">
        <v>91</v>
      </c>
      <c r="I29" s="19" t="s">
        <v>23</v>
      </c>
      <c r="J29" s="18" t="s">
        <v>176</v>
      </c>
      <c r="K29" s="27" t="s">
        <v>177</v>
      </c>
      <c r="L29" s="27" t="s">
        <v>83</v>
      </c>
      <c r="M29" s="27" t="s">
        <v>178</v>
      </c>
      <c r="N29" s="24" t="s">
        <v>179</v>
      </c>
      <c r="O29" s="24" t="s">
        <v>173</v>
      </c>
      <c r="P29" s="13"/>
    </row>
    <row r="30" spans="1:16" ht="30" customHeight="1">
      <c r="A30" s="13">
        <v>24</v>
      </c>
      <c r="B30" s="36" t="s">
        <v>180</v>
      </c>
      <c r="C30" s="13" t="s">
        <v>181</v>
      </c>
      <c r="D30" s="18" t="s">
        <v>19</v>
      </c>
      <c r="E30" s="18">
        <v>26</v>
      </c>
      <c r="F30" s="18" t="s">
        <v>107</v>
      </c>
      <c r="G30" s="18" t="s">
        <v>21</v>
      </c>
      <c r="H30" s="19" t="s">
        <v>22</v>
      </c>
      <c r="I30" s="19" t="s">
        <v>23</v>
      </c>
      <c r="J30" s="18" t="s">
        <v>182</v>
      </c>
      <c r="K30" s="27" t="s">
        <v>183</v>
      </c>
      <c r="L30" s="27" t="s">
        <v>19</v>
      </c>
      <c r="M30" s="27" t="s">
        <v>184</v>
      </c>
      <c r="N30" s="24" t="s">
        <v>104</v>
      </c>
      <c r="O30" s="29">
        <v>42156</v>
      </c>
      <c r="P30" s="13"/>
    </row>
    <row r="31" spans="1:16" ht="30" customHeight="1">
      <c r="A31" s="13">
        <v>25</v>
      </c>
      <c r="B31" s="36" t="s">
        <v>185</v>
      </c>
      <c r="C31" s="13" t="s">
        <v>186</v>
      </c>
      <c r="D31" s="18" t="s">
        <v>19</v>
      </c>
      <c r="E31" s="18">
        <v>26</v>
      </c>
      <c r="F31" s="18" t="s">
        <v>187</v>
      </c>
      <c r="G31" s="18" t="s">
        <v>21</v>
      </c>
      <c r="H31" s="19" t="s">
        <v>22</v>
      </c>
      <c r="I31" s="19" t="s">
        <v>23</v>
      </c>
      <c r="J31" s="18" t="s">
        <v>188</v>
      </c>
      <c r="K31" s="27" t="s">
        <v>189</v>
      </c>
      <c r="L31" s="27" t="s">
        <v>19</v>
      </c>
      <c r="M31" s="27" t="s">
        <v>190</v>
      </c>
      <c r="N31" s="24" t="s">
        <v>104</v>
      </c>
      <c r="O31" s="29">
        <v>44166</v>
      </c>
      <c r="P31" s="13"/>
    </row>
    <row r="32" spans="1:16" ht="30" customHeight="1">
      <c r="A32" s="13">
        <v>26</v>
      </c>
      <c r="B32" s="36" t="s">
        <v>191</v>
      </c>
      <c r="C32" s="13" t="s">
        <v>192</v>
      </c>
      <c r="D32" s="18" t="s">
        <v>19</v>
      </c>
      <c r="E32" s="18">
        <v>26</v>
      </c>
      <c r="F32" s="18" t="s">
        <v>100</v>
      </c>
      <c r="G32" s="18" t="s">
        <v>21</v>
      </c>
      <c r="H32" s="19" t="s">
        <v>22</v>
      </c>
      <c r="I32" s="19" t="s">
        <v>23</v>
      </c>
      <c r="J32" s="18" t="s">
        <v>193</v>
      </c>
      <c r="K32" s="24" t="s">
        <v>194</v>
      </c>
      <c r="L32" s="27" t="s">
        <v>19</v>
      </c>
      <c r="M32" s="27" t="s">
        <v>195</v>
      </c>
      <c r="N32" s="24" t="s">
        <v>104</v>
      </c>
      <c r="O32" s="24" t="s">
        <v>88</v>
      </c>
      <c r="P32" s="13"/>
    </row>
    <row r="33" spans="1:16" ht="30" customHeight="1">
      <c r="A33" s="13">
        <v>27</v>
      </c>
      <c r="B33" s="36" t="s">
        <v>196</v>
      </c>
      <c r="C33" s="13" t="s">
        <v>197</v>
      </c>
      <c r="D33" s="18" t="s">
        <v>19</v>
      </c>
      <c r="E33" s="18">
        <v>26</v>
      </c>
      <c r="F33" s="18" t="s">
        <v>187</v>
      </c>
      <c r="G33" s="18" t="s">
        <v>21</v>
      </c>
      <c r="H33" s="19" t="s">
        <v>22</v>
      </c>
      <c r="I33" s="19" t="s">
        <v>23</v>
      </c>
      <c r="J33" s="18" t="s">
        <v>198</v>
      </c>
      <c r="K33" s="27" t="s">
        <v>199</v>
      </c>
      <c r="L33" s="27" t="s">
        <v>19</v>
      </c>
      <c r="M33" s="27" t="s">
        <v>200</v>
      </c>
      <c r="N33" s="24" t="s">
        <v>104</v>
      </c>
      <c r="O33" s="24" t="s">
        <v>88</v>
      </c>
      <c r="P33" s="13"/>
    </row>
    <row r="34" spans="1:16" ht="30" customHeight="1">
      <c r="A34" s="13">
        <v>28</v>
      </c>
      <c r="B34" s="36" t="s">
        <v>201</v>
      </c>
      <c r="C34" s="13" t="s">
        <v>202</v>
      </c>
      <c r="D34" s="18" t="s">
        <v>19</v>
      </c>
      <c r="E34" s="18">
        <v>26</v>
      </c>
      <c r="F34" s="18" t="s">
        <v>187</v>
      </c>
      <c r="G34" s="18" t="s">
        <v>21</v>
      </c>
      <c r="H34" s="19" t="s">
        <v>22</v>
      </c>
      <c r="I34" s="19" t="s">
        <v>23</v>
      </c>
      <c r="J34" s="16" t="s">
        <v>203</v>
      </c>
      <c r="K34" s="27" t="s">
        <v>204</v>
      </c>
      <c r="L34" s="27" t="s">
        <v>19</v>
      </c>
      <c r="M34" s="27" t="s">
        <v>205</v>
      </c>
      <c r="N34" s="24" t="s">
        <v>206</v>
      </c>
      <c r="O34" s="29" t="s">
        <v>207</v>
      </c>
      <c r="P34" s="13"/>
    </row>
    <row r="35" spans="1:16" ht="30" customHeight="1">
      <c r="A35" s="13">
        <v>29</v>
      </c>
      <c r="B35" s="36" t="s">
        <v>208</v>
      </c>
      <c r="C35" s="13" t="s">
        <v>209</v>
      </c>
      <c r="D35" s="18" t="s">
        <v>19</v>
      </c>
      <c r="E35" s="18">
        <v>32</v>
      </c>
      <c r="F35" s="18" t="s">
        <v>187</v>
      </c>
      <c r="G35" s="18" t="s">
        <v>161</v>
      </c>
      <c r="H35" s="19" t="s">
        <v>22</v>
      </c>
      <c r="I35" s="19" t="s">
        <v>23</v>
      </c>
      <c r="J35" s="16" t="s">
        <v>210</v>
      </c>
      <c r="K35" s="27" t="s">
        <v>211</v>
      </c>
      <c r="L35" s="27" t="s">
        <v>19</v>
      </c>
      <c r="M35" s="27" t="s">
        <v>212</v>
      </c>
      <c r="N35" s="27" t="s">
        <v>213</v>
      </c>
      <c r="O35" s="29">
        <v>39845</v>
      </c>
      <c r="P35" s="13"/>
    </row>
    <row r="36" spans="1:16" ht="30" customHeight="1">
      <c r="A36" s="13">
        <v>30</v>
      </c>
      <c r="B36" s="36" t="s">
        <v>214</v>
      </c>
      <c r="C36" s="24" t="s">
        <v>215</v>
      </c>
      <c r="D36" s="18" t="s">
        <v>19</v>
      </c>
      <c r="E36" s="18">
        <v>16</v>
      </c>
      <c r="F36" s="18" t="s">
        <v>187</v>
      </c>
      <c r="G36" s="18" t="s">
        <v>161</v>
      </c>
      <c r="H36" s="19" t="s">
        <v>22</v>
      </c>
      <c r="I36" s="19" t="s">
        <v>23</v>
      </c>
      <c r="J36" s="16" t="s">
        <v>216</v>
      </c>
      <c r="K36" s="27" t="s">
        <v>217</v>
      </c>
      <c r="L36" s="27" t="s">
        <v>19</v>
      </c>
      <c r="M36" s="27" t="s">
        <v>218</v>
      </c>
      <c r="N36" s="24" t="s">
        <v>219</v>
      </c>
      <c r="O36" s="29">
        <v>43709</v>
      </c>
      <c r="P36" s="13"/>
    </row>
    <row r="37" spans="1:16" ht="30" customHeight="1">
      <c r="A37" s="13">
        <v>31</v>
      </c>
      <c r="B37" s="36" t="s">
        <v>220</v>
      </c>
      <c r="C37" s="13" t="s">
        <v>221</v>
      </c>
      <c r="D37" s="18" t="s">
        <v>19</v>
      </c>
      <c r="E37" s="18">
        <v>16</v>
      </c>
      <c r="F37" s="18" t="s">
        <v>187</v>
      </c>
      <c r="G37" s="18" t="s">
        <v>161</v>
      </c>
      <c r="H37" s="19" t="s">
        <v>22</v>
      </c>
      <c r="I37" s="19" t="s">
        <v>23</v>
      </c>
      <c r="J37" s="16" t="s">
        <v>222</v>
      </c>
      <c r="K37" s="27" t="s">
        <v>223</v>
      </c>
      <c r="L37" s="27" t="s">
        <v>19</v>
      </c>
      <c r="M37" s="27" t="s">
        <v>224</v>
      </c>
      <c r="N37" s="27" t="s">
        <v>213</v>
      </c>
      <c r="O37" s="29">
        <v>44197</v>
      </c>
      <c r="P37" s="13"/>
    </row>
    <row r="38" spans="1:16" ht="30" customHeight="1">
      <c r="A38" s="13">
        <v>32</v>
      </c>
      <c r="B38" s="36" t="s">
        <v>225</v>
      </c>
      <c r="C38" s="14" t="s">
        <v>226</v>
      </c>
      <c r="D38" s="18" t="s">
        <v>19</v>
      </c>
      <c r="E38" s="18">
        <v>56</v>
      </c>
      <c r="F38" s="18" t="s">
        <v>187</v>
      </c>
      <c r="G38" s="18" t="s">
        <v>161</v>
      </c>
      <c r="H38" s="19" t="s">
        <v>22</v>
      </c>
      <c r="I38" s="19" t="s">
        <v>23</v>
      </c>
      <c r="J38" s="18" t="s">
        <v>227</v>
      </c>
      <c r="K38" s="27" t="s">
        <v>228</v>
      </c>
      <c r="L38" s="27" t="s">
        <v>19</v>
      </c>
      <c r="M38" s="27" t="s">
        <v>229</v>
      </c>
      <c r="N38" s="27" t="s">
        <v>230</v>
      </c>
      <c r="O38" s="29">
        <v>44075</v>
      </c>
      <c r="P38" s="13"/>
    </row>
    <row r="39" spans="1:16" ht="30" customHeight="1">
      <c r="A39" s="13">
        <v>33</v>
      </c>
      <c r="B39" s="36" t="s">
        <v>231</v>
      </c>
      <c r="C39" s="14" t="s">
        <v>232</v>
      </c>
      <c r="D39" s="18" t="s">
        <v>19</v>
      </c>
      <c r="E39" s="18">
        <v>38</v>
      </c>
      <c r="F39" s="18" t="s">
        <v>187</v>
      </c>
      <c r="G39" s="18" t="s">
        <v>161</v>
      </c>
      <c r="H39" s="19" t="s">
        <v>22</v>
      </c>
      <c r="I39" s="19" t="s">
        <v>23</v>
      </c>
      <c r="J39" s="18" t="s">
        <v>233</v>
      </c>
      <c r="K39" s="27" t="s">
        <v>234</v>
      </c>
      <c r="L39" s="27" t="s">
        <v>19</v>
      </c>
      <c r="M39" s="27" t="s">
        <v>235</v>
      </c>
      <c r="N39" s="27" t="s">
        <v>236</v>
      </c>
      <c r="O39" s="29">
        <v>43647</v>
      </c>
      <c r="P39" s="13"/>
    </row>
    <row r="40" spans="1:16" ht="30" customHeight="1">
      <c r="A40" s="13">
        <v>34</v>
      </c>
      <c r="B40" s="13">
        <v>1520101</v>
      </c>
      <c r="C40" s="13" t="s">
        <v>237</v>
      </c>
      <c r="D40" s="18" t="s">
        <v>19</v>
      </c>
      <c r="E40" s="18">
        <v>36</v>
      </c>
      <c r="F40" s="18" t="s">
        <v>187</v>
      </c>
      <c r="G40" s="18" t="s">
        <v>161</v>
      </c>
      <c r="H40" s="19" t="s">
        <v>22</v>
      </c>
      <c r="I40" s="19" t="s">
        <v>23</v>
      </c>
      <c r="J40" s="18" t="s">
        <v>238</v>
      </c>
      <c r="K40" s="27" t="s">
        <v>234</v>
      </c>
      <c r="L40" s="27" t="s">
        <v>19</v>
      </c>
      <c r="M40" s="27" t="s">
        <v>235</v>
      </c>
      <c r="N40" s="27" t="s">
        <v>236</v>
      </c>
      <c r="O40" s="29">
        <v>43647</v>
      </c>
      <c r="P40" s="13"/>
    </row>
    <row r="41" spans="1:16" ht="30" customHeight="1">
      <c r="A41" s="13">
        <v>35</v>
      </c>
      <c r="B41" s="36" t="s">
        <v>239</v>
      </c>
      <c r="C41" s="13" t="s">
        <v>240</v>
      </c>
      <c r="D41" s="18" t="s">
        <v>19</v>
      </c>
      <c r="E41" s="18">
        <v>16</v>
      </c>
      <c r="F41" s="18" t="s">
        <v>187</v>
      </c>
      <c r="G41" s="18" t="s">
        <v>161</v>
      </c>
      <c r="H41" s="19" t="s">
        <v>22</v>
      </c>
      <c r="I41" s="19" t="s">
        <v>23</v>
      </c>
      <c r="J41" s="18" t="s">
        <v>210</v>
      </c>
      <c r="K41" s="27" t="s">
        <v>241</v>
      </c>
      <c r="L41" s="27" t="s">
        <v>19</v>
      </c>
      <c r="M41" s="27" t="s">
        <v>242</v>
      </c>
      <c r="N41" s="27" t="s">
        <v>34</v>
      </c>
      <c r="O41" s="29">
        <v>44531</v>
      </c>
      <c r="P41" s="13"/>
    </row>
    <row r="42" spans="1:16" ht="30" customHeight="1">
      <c r="A42" s="13">
        <v>36</v>
      </c>
      <c r="B42" s="36" t="s">
        <v>243</v>
      </c>
      <c r="C42" s="13" t="s">
        <v>244</v>
      </c>
      <c r="D42" s="18" t="s">
        <v>19</v>
      </c>
      <c r="E42" s="18">
        <v>30</v>
      </c>
      <c r="F42" s="18" t="s">
        <v>187</v>
      </c>
      <c r="G42" s="18" t="s">
        <v>161</v>
      </c>
      <c r="H42" s="19" t="s">
        <v>22</v>
      </c>
      <c r="I42" s="19" t="s">
        <v>23</v>
      </c>
      <c r="J42" s="18" t="s">
        <v>245</v>
      </c>
      <c r="K42" s="27" t="s">
        <v>246</v>
      </c>
      <c r="L42" s="27" t="s">
        <v>19</v>
      </c>
      <c r="M42" s="27" t="s">
        <v>247</v>
      </c>
      <c r="N42" s="24" t="s">
        <v>64</v>
      </c>
      <c r="O42" s="29">
        <v>43101</v>
      </c>
      <c r="P42" s="13"/>
    </row>
    <row r="43" spans="1:16" ht="30" customHeight="1">
      <c r="A43" s="13">
        <v>37</v>
      </c>
      <c r="B43" s="36" t="s">
        <v>248</v>
      </c>
      <c r="C43" s="16" t="s">
        <v>249</v>
      </c>
      <c r="D43" s="18" t="s">
        <v>19</v>
      </c>
      <c r="E43" s="18">
        <v>26</v>
      </c>
      <c r="F43" s="18" t="s">
        <v>187</v>
      </c>
      <c r="G43" s="18" t="s">
        <v>161</v>
      </c>
      <c r="H43" s="19" t="s">
        <v>22</v>
      </c>
      <c r="I43" s="19" t="s">
        <v>23</v>
      </c>
      <c r="J43" s="18" t="s">
        <v>250</v>
      </c>
      <c r="K43" s="27" t="s">
        <v>251</v>
      </c>
      <c r="L43" s="27" t="s">
        <v>19</v>
      </c>
      <c r="M43" s="27" t="s">
        <v>252</v>
      </c>
      <c r="N43" s="24" t="s">
        <v>104</v>
      </c>
      <c r="O43" s="29">
        <v>42948</v>
      </c>
      <c r="P43" s="13"/>
    </row>
    <row r="44" spans="1:16" ht="30" customHeight="1">
      <c r="A44" s="13">
        <v>38</v>
      </c>
      <c r="B44" s="36" t="s">
        <v>253</v>
      </c>
      <c r="C44" s="13" t="s">
        <v>254</v>
      </c>
      <c r="D44" s="13" t="s">
        <v>19</v>
      </c>
      <c r="E44" s="13">
        <v>720</v>
      </c>
      <c r="F44" s="13" t="s">
        <v>255</v>
      </c>
      <c r="G44" s="13" t="s">
        <v>21</v>
      </c>
      <c r="H44" s="13" t="s">
        <v>22</v>
      </c>
      <c r="I44" s="13" t="s">
        <v>23</v>
      </c>
      <c r="J44" s="18"/>
      <c r="K44" s="27"/>
      <c r="L44" s="27"/>
      <c r="M44" s="27"/>
      <c r="N44" s="24"/>
      <c r="O44" s="24"/>
      <c r="P44" s="13"/>
    </row>
    <row r="45" spans="1:16" ht="30" customHeight="1">
      <c r="A45" s="13">
        <v>39</v>
      </c>
      <c r="B45" s="36" t="s">
        <v>256</v>
      </c>
      <c r="C45" s="13" t="s">
        <v>257</v>
      </c>
      <c r="D45" s="13" t="s">
        <v>19</v>
      </c>
      <c r="E45" s="13">
        <v>60</v>
      </c>
      <c r="F45" s="13" t="s">
        <v>255</v>
      </c>
      <c r="G45" s="13" t="s">
        <v>21</v>
      </c>
      <c r="H45" s="13" t="s">
        <v>22</v>
      </c>
      <c r="I45" s="13" t="s">
        <v>23</v>
      </c>
      <c r="J45" s="18"/>
      <c r="K45" s="27"/>
      <c r="L45" s="27"/>
      <c r="M45" s="27"/>
      <c r="N45" s="24"/>
      <c r="O45" s="24"/>
      <c r="P45" s="13"/>
    </row>
    <row r="46" spans="1:16" ht="30" customHeight="1">
      <c r="A46" s="13">
        <v>40</v>
      </c>
      <c r="B46" s="36" t="s">
        <v>167</v>
      </c>
      <c r="C46" s="13" t="s">
        <v>258</v>
      </c>
      <c r="D46" s="13" t="s">
        <v>19</v>
      </c>
      <c r="E46" s="13">
        <v>120</v>
      </c>
      <c r="F46" s="13" t="s">
        <v>255</v>
      </c>
      <c r="G46" s="13" t="s">
        <v>21</v>
      </c>
      <c r="H46" s="13" t="s">
        <v>22</v>
      </c>
      <c r="I46" s="13" t="s">
        <v>23</v>
      </c>
      <c r="J46" s="18"/>
      <c r="K46" s="27"/>
      <c r="L46" s="27"/>
      <c r="M46" s="27"/>
      <c r="N46" s="24"/>
      <c r="O46" s="24"/>
      <c r="P46" s="13"/>
    </row>
    <row r="47" spans="1:16" ht="30" customHeight="1">
      <c r="A47" s="13">
        <v>41</v>
      </c>
      <c r="B47" s="36" t="s">
        <v>259</v>
      </c>
      <c r="C47" s="13" t="s">
        <v>260</v>
      </c>
      <c r="D47" s="13" t="s">
        <v>19</v>
      </c>
      <c r="E47" s="18">
        <v>64</v>
      </c>
      <c r="F47" s="13" t="s">
        <v>255</v>
      </c>
      <c r="G47" s="13" t="s">
        <v>21</v>
      </c>
      <c r="H47" s="13" t="s">
        <v>22</v>
      </c>
      <c r="I47" s="13" t="s">
        <v>23</v>
      </c>
      <c r="J47" s="18"/>
      <c r="K47" s="27"/>
      <c r="L47" s="27"/>
      <c r="M47" s="27"/>
      <c r="N47" s="24"/>
      <c r="O47" s="24"/>
      <c r="P47" s="13"/>
    </row>
    <row r="48" spans="1:16" ht="30" customHeight="1">
      <c r="A48" s="25"/>
      <c r="B48" s="13"/>
      <c r="C48" s="13"/>
      <c r="D48" s="18"/>
      <c r="E48" s="18"/>
      <c r="F48" s="18"/>
      <c r="G48" s="18"/>
      <c r="H48" s="19"/>
      <c r="I48" s="19"/>
      <c r="J48" s="18"/>
      <c r="K48" s="27"/>
      <c r="L48" s="27"/>
      <c r="M48" s="27"/>
      <c r="N48" s="24"/>
      <c r="O48" s="24"/>
      <c r="P48" s="13"/>
    </row>
    <row r="49" spans="1:16" ht="30" customHeight="1">
      <c r="A49" s="25"/>
      <c r="B49" s="13"/>
      <c r="C49" s="13"/>
      <c r="D49" s="18"/>
      <c r="E49" s="18"/>
      <c r="F49" s="18"/>
      <c r="G49" s="18"/>
      <c r="H49" s="19"/>
      <c r="I49" s="19"/>
      <c r="J49" s="18"/>
      <c r="K49" s="27"/>
      <c r="L49" s="27"/>
      <c r="M49" s="27"/>
      <c r="N49" s="24"/>
      <c r="O49" s="24"/>
      <c r="P49" s="13"/>
    </row>
    <row r="50" spans="1:16" ht="30" customHeight="1">
      <c r="A50" s="25"/>
      <c r="B50" s="13"/>
      <c r="C50" s="13"/>
      <c r="D50" s="18"/>
      <c r="E50" s="18"/>
      <c r="F50" s="18"/>
      <c r="G50" s="18"/>
      <c r="H50" s="19"/>
      <c r="I50" s="19"/>
      <c r="J50" s="18"/>
      <c r="K50" s="27"/>
      <c r="L50" s="27"/>
      <c r="M50" s="27"/>
      <c r="N50" s="24"/>
      <c r="O50" s="24"/>
      <c r="P50" s="13"/>
    </row>
    <row r="51" spans="1:16" ht="30" customHeight="1">
      <c r="A51" s="25"/>
      <c r="B51" s="13"/>
      <c r="C51" s="13"/>
      <c r="D51" s="18"/>
      <c r="E51" s="18"/>
      <c r="F51" s="18"/>
      <c r="G51" s="18"/>
      <c r="H51" s="19"/>
      <c r="I51" s="19"/>
      <c r="J51" s="18"/>
      <c r="K51" s="27"/>
      <c r="L51" s="27"/>
      <c r="M51" s="27"/>
      <c r="N51" s="24"/>
      <c r="O51" s="24"/>
      <c r="P51" s="13"/>
    </row>
    <row r="52" spans="1:16" ht="30" customHeight="1">
      <c r="A52" s="25"/>
      <c r="B52" s="13"/>
      <c r="C52" s="13"/>
      <c r="D52" s="18"/>
      <c r="E52" s="18"/>
      <c r="F52" s="18"/>
      <c r="G52" s="18"/>
      <c r="H52" s="19"/>
      <c r="I52" s="19"/>
      <c r="J52" s="18"/>
      <c r="K52" s="27"/>
      <c r="L52" s="27"/>
      <c r="M52" s="27"/>
      <c r="N52" s="24"/>
      <c r="O52" s="24"/>
      <c r="P52" s="13"/>
    </row>
  </sheetData>
  <mergeCells count="16">
    <mergeCell ref="A1:P1"/>
    <mergeCell ref="A9:A12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K15:K16"/>
    <mergeCell ref="L15:L16"/>
    <mergeCell ref="M15:M16"/>
    <mergeCell ref="N15:N16"/>
    <mergeCell ref="O15:O16"/>
  </mergeCells>
  <phoneticPr fontId="8" type="noConversion"/>
  <dataValidations count="7">
    <dataValidation allowBlank="1" showInputMessage="1" showErrorMessage="1" sqref="H2 I16 I2:I15 I17:I52"/>
    <dataValidation type="list" allowBlank="1" showInputMessage="1" showErrorMessage="1" sqref="D16 D3:D15 D17:D52">
      <formula1>"中文,外文,双语"</formula1>
    </dataValidation>
    <dataValidation type="whole" allowBlank="1" showInputMessage="1" showErrorMessage="1" sqref="E16 E3:E15 E17:E52">
      <formula1>0</formula1>
      <formula2>1000</formula2>
    </dataValidation>
    <dataValidation type="list" allowBlank="1" showInputMessage="1" showErrorMessage="1" sqref="F16 F3:F15 F17:F52">
      <formula1>"公共基础课,实践课,专业基础课,专业核心课,专业拓展课"</formula1>
    </dataValidation>
    <dataValidation type="list" allowBlank="1" showInputMessage="1" showErrorMessage="1" sqref="G16 G3:G15 G17:G52">
      <formula1>"必修课,选修课"</formula1>
    </dataValidation>
    <dataValidation type="list" allowBlank="1" showInputMessage="1" showErrorMessage="1" sqref="H16 H3:H15 H17:H52">
      <formula1>"中方开设课程,引进外方课程,共同开发课程,其他"</formula1>
    </dataValidation>
    <dataValidation type="list" allowBlank="1" showInputMessage="1" showErrorMessage="1" sqref="L16 L3:L15 L17:L52">
      <formula1>"中文,外文"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topLeftCell="A13" workbookViewId="0">
      <selection activeCell="N10" sqref="N10"/>
    </sheetView>
  </sheetViews>
  <sheetFormatPr defaultColWidth="9" defaultRowHeight="14.25"/>
  <cols>
    <col min="1" max="1" width="14.375" style="1" customWidth="1"/>
    <col min="2" max="11" width="12.625" style="1" customWidth="1"/>
    <col min="12" max="16" width="9" style="2"/>
    <col min="17" max="17" width="12.625" style="2"/>
    <col min="18" max="16384" width="9" style="2"/>
  </cols>
  <sheetData>
    <row r="1" spans="1:17" ht="30" customHeight="1">
      <c r="A1" s="54" t="s">
        <v>261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7" ht="30" customHeight="1">
      <c r="A2" s="55" t="s">
        <v>8</v>
      </c>
      <c r="B2" s="55" t="s">
        <v>262</v>
      </c>
      <c r="C2" s="55"/>
      <c r="D2" s="55" t="s">
        <v>22</v>
      </c>
      <c r="E2" s="55"/>
      <c r="F2" s="55" t="s">
        <v>91</v>
      </c>
      <c r="G2" s="55"/>
      <c r="H2" s="55" t="s">
        <v>263</v>
      </c>
      <c r="I2" s="55"/>
      <c r="J2" s="55" t="s">
        <v>264</v>
      </c>
      <c r="K2" s="55"/>
    </row>
    <row r="3" spans="1:17" ht="30" customHeight="1">
      <c r="A3" s="55"/>
      <c r="B3" s="3" t="s">
        <v>265</v>
      </c>
      <c r="C3" s="3" t="s">
        <v>266</v>
      </c>
      <c r="D3" s="3" t="s">
        <v>265</v>
      </c>
      <c r="E3" s="3" t="s">
        <v>266</v>
      </c>
      <c r="F3" s="3" t="s">
        <v>265</v>
      </c>
      <c r="G3" s="3" t="s">
        <v>266</v>
      </c>
      <c r="H3" s="3" t="s">
        <v>265</v>
      </c>
      <c r="I3" s="3" t="s">
        <v>266</v>
      </c>
      <c r="J3" s="3" t="s">
        <v>265</v>
      </c>
      <c r="K3" s="3" t="s">
        <v>266</v>
      </c>
    </row>
    <row r="4" spans="1:17" ht="30" customHeight="1">
      <c r="A4" s="3" t="s">
        <v>20</v>
      </c>
      <c r="B4" s="4">
        <f>COUNTIF(培养方案!F:F,A4)</f>
        <v>13</v>
      </c>
      <c r="C4" s="5">
        <f>B4/SUM(B4:B8)</f>
        <v>0.29545454545454503</v>
      </c>
      <c r="D4" s="4">
        <f>COUNTIFS(培养方案!H:H,"中方开设课程",培养方案!F:F,A4)</f>
        <v>12</v>
      </c>
      <c r="E4" s="5">
        <f>D4/SUM(D4:D8)</f>
        <v>0.34285714285714303</v>
      </c>
      <c r="F4" s="4">
        <f>COUNTIFS(培养方案!H:H,"引进外方课程",培养方案!F:F,A4)</f>
        <v>1</v>
      </c>
      <c r="G4" s="5">
        <f>F4/SUM(F4:F8)</f>
        <v>0.11111111111111099</v>
      </c>
      <c r="H4" s="4">
        <f>COUNTIFS(培养方案!H:H,"共同开发课程",培养方案!F:F,A4)</f>
        <v>0</v>
      </c>
      <c r="I4" s="5" t="e">
        <f>H4/SUM(H4:H8)</f>
        <v>#DIV/0!</v>
      </c>
      <c r="J4" s="4">
        <f>COUNTIFS(培养方案!H:H,"其他",培养方案!F:F,A4)</f>
        <v>0</v>
      </c>
      <c r="K4" s="5" t="e">
        <f>J4/SUM(J4:J8)</f>
        <v>#DIV/0!</v>
      </c>
    </row>
    <row r="5" spans="1:17" ht="30" customHeight="1">
      <c r="A5" s="3" t="s">
        <v>255</v>
      </c>
      <c r="B5" s="4">
        <f>COUNTIF(培养方案!F:F,A5)</f>
        <v>4</v>
      </c>
      <c r="C5" s="5">
        <f>B5/SUM(B4:B8)</f>
        <v>9.0909090909090898E-2</v>
      </c>
      <c r="D5" s="4">
        <f>COUNTIFS(培养方案!H:H,"中方开设课程",培养方案!F:F,A5)</f>
        <v>4</v>
      </c>
      <c r="E5" s="5">
        <f>D5/SUM(D4:D8)</f>
        <v>0.114285714285714</v>
      </c>
      <c r="F5" s="4">
        <f>COUNTIFS(培养方案!H:H,"引进外方课程",培养方案!F:F,A5)</f>
        <v>0</v>
      </c>
      <c r="G5" s="5">
        <f>F5/SUM(F4:F8)</f>
        <v>0</v>
      </c>
      <c r="H5" s="4">
        <f>COUNTIFS(培养方案!H:H,"共同开发课程",培养方案!F:F,A5)</f>
        <v>0</v>
      </c>
      <c r="I5" s="5" t="e">
        <f>H5/SUM(H4:H8)</f>
        <v>#DIV/0!</v>
      </c>
      <c r="J5" s="4">
        <f>COUNTIFS(培养方案!H:H,"其他",培养方案!F:F,A5)</f>
        <v>0</v>
      </c>
      <c r="K5" s="5" t="e">
        <f>J5/SUM(J4:J8)</f>
        <v>#DIV/0!</v>
      </c>
    </row>
    <row r="6" spans="1:17" ht="30" customHeight="1">
      <c r="A6" s="3" t="s">
        <v>100</v>
      </c>
      <c r="B6" s="4">
        <f>COUNTIF(培养方案!F:F,A6)</f>
        <v>7</v>
      </c>
      <c r="C6" s="5">
        <f>B6/SUM(B4:B8)</f>
        <v>0.15909090909090901</v>
      </c>
      <c r="D6" s="4">
        <f>COUNTIFS(培养方案!H:H,"中方开设课程",培养方案!F:F,A6)</f>
        <v>6</v>
      </c>
      <c r="E6" s="5">
        <f>D6/SUM(D4:D8)</f>
        <v>0.17142857142857101</v>
      </c>
      <c r="F6" s="4">
        <f>COUNTIFS(培养方案!H:H,"引进外方课程",培养方案!F:F,A6)</f>
        <v>1</v>
      </c>
      <c r="G6" s="5">
        <f>F6/SUM(F4:F8)</f>
        <v>0.11111111111111099</v>
      </c>
      <c r="H6" s="4">
        <f>COUNTIFS(培养方案!H:H,"共同开发课程",培养方案!F:F,A6)</f>
        <v>0</v>
      </c>
      <c r="I6" s="5" t="e">
        <f>H6/SUM(H4:H8)</f>
        <v>#DIV/0!</v>
      </c>
      <c r="J6" s="4">
        <f>COUNTIFS(培养方案!H:H,"其他",培养方案!F:F,A6)</f>
        <v>0</v>
      </c>
      <c r="K6" s="5" t="e">
        <f>J6/SUM(J4:J8)</f>
        <v>#DIV/0!</v>
      </c>
    </row>
    <row r="7" spans="1:17" ht="30" customHeight="1">
      <c r="A7" s="3" t="s">
        <v>107</v>
      </c>
      <c r="B7" s="4">
        <f>COUNTIF(培养方案!F:F,A7)</f>
        <v>8</v>
      </c>
      <c r="C7" s="5">
        <f>B7/SUM(B4:B8)</f>
        <v>0.18181818181818199</v>
      </c>
      <c r="D7" s="4">
        <f>COUNTIFS(培养方案!H:H,"中方开设课程",培养方案!F:F,A7)</f>
        <v>1</v>
      </c>
      <c r="E7" s="5">
        <f>D7/SUM(D4:D8)</f>
        <v>2.8571428571428598E-2</v>
      </c>
      <c r="F7" s="4">
        <f>COUNTIFS(培养方案!H:H,"引进外方课程",培养方案!F:F,A7)</f>
        <v>7</v>
      </c>
      <c r="G7" s="5">
        <f>F7/SUM(F4:F8)</f>
        <v>0.77777777777777801</v>
      </c>
      <c r="H7" s="4">
        <f>COUNTIFS(培养方案!H:H,"共同开发课程",培养方案!F:F,A7)</f>
        <v>0</v>
      </c>
      <c r="I7" s="5" t="e">
        <f>H7/SUM(H4:H8)</f>
        <v>#DIV/0!</v>
      </c>
      <c r="J7" s="4">
        <f>COUNTIFS(培养方案!H:H,"其他",培养方案!F:F,A7)</f>
        <v>0</v>
      </c>
      <c r="K7" s="5" t="e">
        <f>J7/SUM(J4:J8)</f>
        <v>#DIV/0!</v>
      </c>
    </row>
    <row r="8" spans="1:17" ht="30" customHeight="1">
      <c r="A8" s="3" t="s">
        <v>187</v>
      </c>
      <c r="B8" s="4">
        <f>COUNTIF(培养方案!F:F,A8)</f>
        <v>12</v>
      </c>
      <c r="C8" s="5">
        <f>B8/SUM(B4:B8)</f>
        <v>0.27272727272727298</v>
      </c>
      <c r="D8" s="4">
        <f>COUNTIFS(培养方案!H:H,"中方开设课程",培养方案!F:F,A8)</f>
        <v>12</v>
      </c>
      <c r="E8" s="5">
        <f>D8/SUM(D4:D8)</f>
        <v>0.34285714285714303</v>
      </c>
      <c r="F8" s="4">
        <f>COUNTIFS(培养方案!H:H,"引进外方课程",培养方案!F:F,A8)</f>
        <v>0</v>
      </c>
      <c r="G8" s="5">
        <f>F8/SUM(F4:F8)</f>
        <v>0</v>
      </c>
      <c r="H8" s="4">
        <f>COUNTIFS(培养方案!H:H,"共同开发课程",培养方案!F:F,A8)</f>
        <v>0</v>
      </c>
      <c r="I8" s="5" t="e">
        <f>H8/SUM(H4:H8)</f>
        <v>#DIV/0!</v>
      </c>
      <c r="J8" s="4">
        <f>COUNTIFS(培养方案!H:H,"其他",培养方案!F:F,A8)</f>
        <v>0</v>
      </c>
      <c r="K8" s="5" t="e">
        <f>J8/SUM(J4:J8)</f>
        <v>#DIV/0!</v>
      </c>
    </row>
    <row r="9" spans="1:17" ht="30" customHeight="1">
      <c r="A9" s="3" t="s">
        <v>21</v>
      </c>
      <c r="B9" s="4">
        <f>COUNTIF(培养方案!G:G,A9)</f>
        <v>34</v>
      </c>
      <c r="C9" s="5">
        <f>B9/SUM(B4:B8)</f>
        <v>0.77272727272727304</v>
      </c>
      <c r="D9" s="4">
        <f>COUNTIFS(培养方案!H:H,"中方开设课程",培养方案!G:G,A9)</f>
        <v>26</v>
      </c>
      <c r="E9" s="5">
        <f>D9/SUM(D4:D8)</f>
        <v>0.74285714285714299</v>
      </c>
      <c r="F9" s="4">
        <f>COUNTIFS(培养方案!H:H,"引进外方课程",培养方案!G:G,A9)</f>
        <v>8</v>
      </c>
      <c r="G9" s="5">
        <f>F9/SUM(F4:F8)</f>
        <v>0.88888888888888895</v>
      </c>
      <c r="H9" s="4">
        <f>COUNTIFS(培养方案!H:H,"共同开发课程",培养方案!G:G,A9)</f>
        <v>0</v>
      </c>
      <c r="I9" s="5" t="e">
        <f>H9/SUM(H4:H8)</f>
        <v>#DIV/0!</v>
      </c>
      <c r="J9" s="4">
        <f>COUNTIFS(培养方案!H:H,"其他",培养方案!G:G,A9)</f>
        <v>0</v>
      </c>
      <c r="K9" s="5" t="e">
        <f>J9/SUM(J4:J8)</f>
        <v>#DIV/0!</v>
      </c>
    </row>
    <row r="10" spans="1:17" ht="30" customHeight="1">
      <c r="A10" s="3" t="s">
        <v>161</v>
      </c>
      <c r="B10" s="4">
        <f>COUNTIF(培养方案!G:G,A10)</f>
        <v>10</v>
      </c>
      <c r="C10" s="5">
        <f>B10/SUM(B4:B8)</f>
        <v>0.22727272727272699</v>
      </c>
      <c r="D10" s="4">
        <f>COUNTIFS(培养方案!H:H,"中方开设课程",培养方案!G:G,A10)</f>
        <v>9</v>
      </c>
      <c r="E10" s="5">
        <f>D10/SUM(D4:D8)</f>
        <v>0.25714285714285701</v>
      </c>
      <c r="F10" s="4">
        <f>COUNTIFS(培养方案!H:H,"引进外方课程",培养方案!G:G,A10)</f>
        <v>1</v>
      </c>
      <c r="G10" s="5">
        <f>F10/SUM(F4:F8)</f>
        <v>0.11111111111111099</v>
      </c>
      <c r="H10" s="4">
        <f>COUNTIFS(培养方案!H:H,"共同开发课程",培养方案!G:G,A10)</f>
        <v>0</v>
      </c>
      <c r="I10" s="5" t="e">
        <f>H10/SUM(H4:H8)</f>
        <v>#DIV/0!</v>
      </c>
      <c r="J10" s="4">
        <f>COUNTIFS(培养方案!H:H,"其他",培养方案!G:G,A10)</f>
        <v>0</v>
      </c>
      <c r="K10" s="5" t="e">
        <f>J10/SUM(J4:J8)</f>
        <v>#DIV/0!</v>
      </c>
    </row>
    <row r="11" spans="1:17" ht="30" customHeight="1">
      <c r="A11" s="55" t="s">
        <v>267</v>
      </c>
      <c r="B11" s="55" t="s">
        <v>4</v>
      </c>
      <c r="C11" s="55"/>
      <c r="D11" s="55"/>
      <c r="E11" s="55"/>
      <c r="F11" s="55"/>
      <c r="G11" s="55"/>
      <c r="H11" s="56" t="s">
        <v>268</v>
      </c>
      <c r="I11" s="57"/>
      <c r="J11" s="57"/>
      <c r="K11" s="58"/>
    </row>
    <row r="12" spans="1:17" ht="30" customHeight="1">
      <c r="A12" s="55"/>
      <c r="B12" s="55" t="s">
        <v>269</v>
      </c>
      <c r="C12" s="55"/>
      <c r="D12" s="55" t="s">
        <v>270</v>
      </c>
      <c r="E12" s="55"/>
      <c r="F12" s="55" t="s">
        <v>271</v>
      </c>
      <c r="G12" s="59"/>
      <c r="H12" s="55" t="s">
        <v>269</v>
      </c>
      <c r="I12" s="55"/>
      <c r="J12" s="55" t="s">
        <v>270</v>
      </c>
      <c r="K12" s="55"/>
    </row>
    <row r="13" spans="1:17" ht="30" customHeight="1">
      <c r="A13" s="3" t="s">
        <v>20</v>
      </c>
      <c r="B13" s="60">
        <f>COUNTIFS(培养方案!D:D,"中文",培养方案!F:F,A13)/COUNTIF(培养方案!D:D,"中文")</f>
        <v>0.32352941176470601</v>
      </c>
      <c r="C13" s="60"/>
      <c r="D13" s="60">
        <f>COUNTIFS(培养方案!D:D,"外文",培养方案!F:F,A13)/COUNTIF(培养方案!D:D,"外文")</f>
        <v>0.2</v>
      </c>
      <c r="E13" s="60"/>
      <c r="F13" s="60" t="e">
        <f>COUNTIFS(培养方案!D:D,"双语",培养方案!F:F,A13)/COUNTIF(培养方案!D:D,"双语")</f>
        <v>#DIV/0!</v>
      </c>
      <c r="G13" s="60"/>
      <c r="H13" s="60">
        <f>COUNTIFS(培养方案!L:L,"中文",培养方案!F:F,A13)/COUNTIF(培养方案!L:L,"中文")</f>
        <v>0.36666666666666697</v>
      </c>
      <c r="I13" s="60"/>
      <c r="J13" s="60">
        <f>COUNTIFS(培养方案!L:L,"外文",培养方案!F:F,A13)/COUNTIF(培养方案!L:L,"外文")</f>
        <v>0.2</v>
      </c>
      <c r="K13" s="60"/>
    </row>
    <row r="14" spans="1:17" ht="30" customHeight="1">
      <c r="A14" s="3" t="s">
        <v>255</v>
      </c>
      <c r="B14" s="60">
        <f>COUNTIFS(培养方案!D:D,"中文",培养方案!F:F,A14)/COUNTIF(培养方案!D:D,"中文")</f>
        <v>0.11764705882352899</v>
      </c>
      <c r="C14" s="60"/>
      <c r="D14" s="60">
        <f>COUNTIFS(培养方案!D:D,"外文",培养方案!F:F,A14)/COUNTIF(培养方案!D:D,"外文")</f>
        <v>0</v>
      </c>
      <c r="E14" s="60"/>
      <c r="F14" s="60" t="e">
        <f>COUNTIFS(培养方案!D:D,"双语",培养方案!F:F,A14)/COUNTIF(培养方案!D:D,"双语")</f>
        <v>#DIV/0!</v>
      </c>
      <c r="G14" s="60"/>
      <c r="H14" s="60">
        <f>COUNTIFS(培养方案!L:L,"中文",培养方案!F:F,A14)/COUNTIF(培养方案!L:L,"中文")</f>
        <v>0</v>
      </c>
      <c r="I14" s="60"/>
      <c r="J14" s="60">
        <f>COUNTIFS(培养方案!L:L,"外文",培养方案!F:F,A14)/COUNTIF(培养方案!L:L,"外文")</f>
        <v>0</v>
      </c>
      <c r="K14" s="60"/>
      <c r="Q14" s="6"/>
    </row>
    <row r="15" spans="1:17" ht="30" customHeight="1">
      <c r="A15" s="3" t="s">
        <v>100</v>
      </c>
      <c r="B15" s="60">
        <f>COUNTIFS(培养方案!D:D,"中文",培养方案!F:F,A15)/COUNTIF(培养方案!D:D,"中文")</f>
        <v>0.17647058823529399</v>
      </c>
      <c r="C15" s="60"/>
      <c r="D15" s="60">
        <f>COUNTIFS(培养方案!D:D,"外文",培养方案!F:F,A15)/COUNTIF(培养方案!D:D,"外文")</f>
        <v>0.1</v>
      </c>
      <c r="E15" s="60"/>
      <c r="F15" s="60" t="e">
        <f>COUNTIFS(培养方案!D:D,"双语",培养方案!F:F,A15)/COUNTIF(培养方案!D:D,"双语")</f>
        <v>#DIV/0!</v>
      </c>
      <c r="G15" s="60"/>
      <c r="H15" s="60">
        <f>COUNTIFS(培养方案!L:L,"中文",培养方案!F:F,A15)/COUNTIF(培养方案!L:L,"中文")</f>
        <v>0.2</v>
      </c>
      <c r="I15" s="60"/>
      <c r="J15" s="60">
        <f>COUNTIFS(培养方案!L:L,"外文",培养方案!F:F,A15)/COUNTIF(培养方案!L:L,"外文")</f>
        <v>0.1</v>
      </c>
      <c r="K15" s="60"/>
      <c r="Q15" s="6"/>
    </row>
    <row r="16" spans="1:17" ht="30" customHeight="1">
      <c r="A16" s="3" t="s">
        <v>107</v>
      </c>
      <c r="B16" s="60">
        <f>COUNTIFS(培养方案!D:D,"中文",培养方案!F:F,A16)/COUNTIF(培养方案!D:D,"中文")</f>
        <v>2.9411764705882401E-2</v>
      </c>
      <c r="C16" s="60"/>
      <c r="D16" s="60">
        <f>COUNTIFS(培养方案!D:D,"外文",培养方案!F:F,A16)/COUNTIF(培养方案!D:D,"外文")</f>
        <v>0.7</v>
      </c>
      <c r="E16" s="60"/>
      <c r="F16" s="60" t="e">
        <f>COUNTIFS(培养方案!D:D,"双语",培养方案!F:F,A16)/COUNTIF(培养方案!D:D,"双语")</f>
        <v>#DIV/0!</v>
      </c>
      <c r="G16" s="60"/>
      <c r="H16" s="60">
        <f>COUNTIFS(培养方案!L:L,"中文",培养方案!F:F,A16)/COUNTIF(培养方案!L:L,"中文")</f>
        <v>3.3333333333333298E-2</v>
      </c>
      <c r="I16" s="60"/>
      <c r="J16" s="60">
        <f>COUNTIFS(培养方案!L:L,"外文",培养方案!F:F,A16)/COUNTIF(培养方案!L:L,"外文")</f>
        <v>0.7</v>
      </c>
      <c r="K16" s="60"/>
      <c r="Q16" s="6"/>
    </row>
    <row r="17" spans="1:17" ht="30" customHeight="1">
      <c r="A17" s="3" t="s">
        <v>187</v>
      </c>
      <c r="B17" s="60">
        <f>COUNTIFS(培养方案!D:D,"中文",培养方案!F:F,A17)/COUNTIF(培养方案!D:D,"中文")</f>
        <v>0.35294117647058798</v>
      </c>
      <c r="C17" s="60"/>
      <c r="D17" s="60">
        <f>COUNTIFS(培养方案!D:D,"外文",培养方案!F:F,A17)/COUNTIF(培养方案!D:D,"外文")</f>
        <v>0</v>
      </c>
      <c r="E17" s="60"/>
      <c r="F17" s="60" t="e">
        <f>COUNTIFS(培养方案!D:D,"双语",培养方案!F:F,A17)/COUNTIF(培养方案!D:D,"双语")</f>
        <v>#DIV/0!</v>
      </c>
      <c r="G17" s="60"/>
      <c r="H17" s="60">
        <f>COUNTIFS(培养方案!L:L,"中文",培养方案!F:F,A17)/COUNTIF(培养方案!L:L,"中文")</f>
        <v>0.4</v>
      </c>
      <c r="I17" s="60"/>
      <c r="J17" s="60">
        <f>COUNTIFS(培养方案!L:L,"外文",培养方案!F:F,A17)/COUNTIF(培养方案!L:L,"外文")</f>
        <v>0</v>
      </c>
      <c r="K17" s="60"/>
      <c r="Q17" s="6"/>
    </row>
    <row r="18" spans="1:17" ht="30" customHeight="1">
      <c r="A18" s="3" t="s">
        <v>21</v>
      </c>
      <c r="B18" s="60">
        <f>COUNTIFS(培养方案!D:D,"中文",培养方案!G:G,A18)/COUNTIF(培养方案!D:D,"中文")</f>
        <v>0.73529411764705899</v>
      </c>
      <c r="C18" s="60"/>
      <c r="D18" s="60">
        <f>COUNTIFS(培养方案!D:D,"外文",培养方案!G:G,A18)/COUNTIF(培养方案!D:D,"外文")</f>
        <v>0.9</v>
      </c>
      <c r="E18" s="60"/>
      <c r="F18" s="60" t="e">
        <f>COUNTIFS(培养方案!D:D,"双语",培养方案!G:G,A18)/COUNTIF(培养方案!D:D,"双语")</f>
        <v>#DIV/0!</v>
      </c>
      <c r="G18" s="60"/>
      <c r="H18" s="60">
        <f>COUNTIFS(培养方案!L:L,"中文",培养方案!G:G,A18)/COUNTIF(培养方案!L:L,"中文")</f>
        <v>0.7</v>
      </c>
      <c r="I18" s="60"/>
      <c r="J18" s="60">
        <f>COUNTIFS(培养方案!L:L,"外文",培养方案!G:G,A18)/COUNTIF(培养方案!L:L,"外文")</f>
        <v>0.9</v>
      </c>
      <c r="K18" s="60"/>
      <c r="Q18" s="6"/>
    </row>
    <row r="19" spans="1:17" ht="30" customHeight="1">
      <c r="A19" s="3" t="s">
        <v>161</v>
      </c>
      <c r="B19" s="60">
        <f>COUNTIFS(培养方案!D:D,"中文",培养方案!G:G,A19)/COUNTIF(培养方案!D:D,"中文")</f>
        <v>0.26470588235294101</v>
      </c>
      <c r="C19" s="60"/>
      <c r="D19" s="60">
        <f>COUNTIFS(培养方案!D:D,"外文",培养方案!G:G,A19)/COUNTIF(培养方案!D:D,"外文")</f>
        <v>0.1</v>
      </c>
      <c r="E19" s="60"/>
      <c r="F19" s="60">
        <f>COUNTIFS(培养方案!D:D,"外文",培养方案!G:G,A19)/COUNTIF(培养方案!D:D,"外文")</f>
        <v>0.1</v>
      </c>
      <c r="G19" s="60"/>
      <c r="H19" s="60">
        <f>COUNTIFS(培养方案!L:L,"中文",培养方案!G:G,A19)/COUNTIF(培养方案!L:L,"中文")</f>
        <v>0.3</v>
      </c>
      <c r="I19" s="60"/>
      <c r="J19" s="60">
        <f>COUNTIFS(培养方案!L:L,"外文",培养方案!G:G,A19)/COUNTIF(培养方案!L:L,"外文")</f>
        <v>0.1</v>
      </c>
      <c r="K19" s="60"/>
    </row>
  </sheetData>
  <sheetProtection password="D228" sheet="1" objects="1"/>
  <mergeCells count="50">
    <mergeCell ref="A11:A12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1:G11"/>
    <mergeCell ref="H11:K11"/>
    <mergeCell ref="B12:C12"/>
    <mergeCell ref="D12:E12"/>
    <mergeCell ref="F12:G12"/>
    <mergeCell ref="H12:I12"/>
    <mergeCell ref="J12:K12"/>
    <mergeCell ref="A1:K1"/>
    <mergeCell ref="B2:C2"/>
    <mergeCell ref="D2:E2"/>
    <mergeCell ref="F2:G2"/>
    <mergeCell ref="H2:I2"/>
    <mergeCell ref="J2:K2"/>
    <mergeCell ref="A2:A3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培养方案</vt:lpstr>
      <vt:lpstr>培养方案课程信息统计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2022-05-19T02:29:00Z</dcterms:created>
  <dcterms:modified xsi:type="dcterms:W3CDTF">2024-08-02T02:42:26Z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C31ED69C382942338121A0EE57B6D42B_13</vt:lpwstr>
  </property>
  <property fmtid="{D5CDD505-2E9C-101B-9397-08002B2CF9AE}" pid="3" name="KSOProductBuildVer">
    <vt:lpwstr>2052-12.1.0.17147</vt:lpwstr>
  </property>
</Properties>
</file>